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40" windowWidth="17895" windowHeight="1093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  <definedName name="_xlnm.Print_Area" localSheetId="0">'без учета счетов бюджета'!$A$1:$J$26</definedName>
  </definedNames>
  <calcPr calcId="114210" fullCalcOnLoad="1"/>
</workbook>
</file>

<file path=xl/calcChain.xml><?xml version="1.0" encoding="utf-8"?>
<calcChain xmlns="http://schemas.openxmlformats.org/spreadsheetml/2006/main">
  <c r="I10" i="2"/>
  <c r="I6"/>
  <c r="I12"/>
  <c r="I14"/>
  <c r="I17"/>
  <c r="I20"/>
  <c r="I22"/>
  <c r="I24"/>
  <c r="H17"/>
  <c r="H24"/>
  <c r="F24"/>
  <c r="F20"/>
  <c r="H20"/>
  <c r="J21"/>
  <c r="G21"/>
  <c r="J20"/>
  <c r="G20"/>
  <c r="H6"/>
  <c r="G7"/>
  <c r="F6"/>
  <c r="H22"/>
  <c r="H10"/>
  <c r="H14"/>
  <c r="F22"/>
  <c r="F10"/>
  <c r="F12"/>
  <c r="F14"/>
  <c r="F17"/>
  <c r="J8"/>
  <c r="J7"/>
  <c r="J9"/>
  <c r="J10"/>
  <c r="J11"/>
  <c r="J12"/>
  <c r="J13"/>
  <c r="J14"/>
  <c r="J15"/>
  <c r="J16"/>
  <c r="J17"/>
  <c r="J19"/>
  <c r="J22"/>
  <c r="J23"/>
  <c r="J24"/>
  <c r="J6"/>
  <c r="G9"/>
  <c r="G10"/>
  <c r="G11"/>
  <c r="G12"/>
  <c r="G13"/>
  <c r="G14"/>
  <c r="G15"/>
  <c r="G16"/>
  <c r="G22"/>
  <c r="G23"/>
  <c r="G24"/>
  <c r="G6"/>
</calcChain>
</file>

<file path=xl/sharedStrings.xml><?xml version="1.0" encoding="utf-8"?>
<sst xmlns="http://schemas.openxmlformats.org/spreadsheetml/2006/main" count="52" uniqueCount="47">
  <si>
    <t>Наименование показателя</t>
  </si>
  <si>
    <t>Разд.</t>
  </si>
  <si>
    <t/>
  </si>
  <si>
    <t>Первоначальная роспись/план</t>
  </si>
  <si>
    <t>Уточненная роспись/план</t>
  </si>
  <si>
    <t>Касс. расход</t>
  </si>
  <si>
    <t>Исполнение росписи/плана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</si>
  <si>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</si>
  <si>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</si>
  <si>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</si>
  <si>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</si>
  <si>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</si>
  <si>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</si>
  <si>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</si>
  <si>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</si>
  <si>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</si>
  <si>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</si>
  <si>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</si>
  <si>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</si>
  <si>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</si>
  <si>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</si>
  <si>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</si>
  <si>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</si>
  <si>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</si>
  <si>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</si>
  <si>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</si>
  <si>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</si>
  <si>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</si>
  <si>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</si>
  <si>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</si>
  <si>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</si>
  <si>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</si>
  <si>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Изменение плана</t>
  </si>
  <si>
    <t>(рублей)</t>
  </si>
  <si>
    <t>Обеспечение пожарной безопасности</t>
  </si>
  <si>
    <t xml:space="preserve">      Водное хозяйство</t>
  </si>
  <si>
    <t>0406</t>
  </si>
  <si>
    <t>0310</t>
  </si>
  <si>
    <t>0503</t>
  </si>
  <si>
    <t xml:space="preserve">       Благоустройство</t>
  </si>
  <si>
    <t>Обеспечение проведения выборов и референдумов</t>
  </si>
  <si>
    <t>0107</t>
  </si>
  <si>
    <t>КУЛЬТУРА, КИНЕМАТОГРАФИЯ</t>
  </si>
  <si>
    <t>0800</t>
  </si>
  <si>
    <t>0801</t>
  </si>
  <si>
    <t xml:space="preserve">      Культура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</si>
  <si>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6 месяцев 2020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</si>
</sst>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3" borderId="0"/>
    <xf numFmtId="0" fontId="5" fillId="0" borderId="4">
      <alignment horizontal="center" vertical="center" wrapText="1"/>
    </xf>
    <xf numFmtId="1" fontId="5" fillId="0" borderId="4">
      <alignment horizontal="left" vertical="top" wrapText="1" indent="2"/>
    </xf>
    <xf numFmtId="0" fontId="5" fillId="0" borderId="0"/>
    <xf numFmtId="0" fontId="5" fillId="0" borderId="4">
      <alignment horizontal="center" vertical="center" wrapText="1"/>
    </xf>
    <xf numFmtId="1" fontId="5" fillId="0" borderId="4">
      <alignment horizontal="center" vertical="top" shrinkToFi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3" borderId="0">
      <alignment shrinkToFi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6" fillId="0" borderId="4">
      <alignment horizontal="left"/>
    </xf>
    <xf numFmtId="0" fontId="5" fillId="0" borderId="4">
      <alignment horizontal="center" vertical="center" wrapText="1"/>
    </xf>
    <xf numFmtId="4" fontId="5" fillId="0" borderId="4">
      <alignment horizontal="right" vertical="top" shrinkToFit="1"/>
    </xf>
    <xf numFmtId="4" fontId="6" fillId="4" borderId="4">
      <alignment horizontal="right" vertical="top" shrinkToFit="1"/>
    </xf>
    <xf numFmtId="0" fontId="5" fillId="0" borderId="0">
      <alignment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0">
      <alignment horizontal="left" wrapText="1"/>
    </xf>
    <xf numFmtId="10" fontId="5" fillId="0" borderId="4">
      <alignment horizontal="right" vertical="top" shrinkToFit="1"/>
    </xf>
    <xf numFmtId="10" fontId="6" fillId="4" borderId="4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0" borderId="0">
      <alignment vertical="top"/>
    </xf>
    <xf numFmtId="0" fontId="6" fillId="0" borderId="4">
      <alignment vertical="top" wrapText="1"/>
    </xf>
    <xf numFmtId="0" fontId="5" fillId="3" borderId="0">
      <alignment horizontal="center"/>
    </xf>
    <xf numFmtId="0" fontId="5" fillId="3" borderId="0">
      <alignment horizontal="left"/>
    </xf>
    <xf numFmtId="4" fontId="6" fillId="5" borderId="4">
      <alignment horizontal="right" vertical="top" shrinkToFit="1"/>
    </xf>
    <xf numFmtId="10" fontId="6" fillId="5" borderId="4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5" fillId="0" borderId="0" xfId="9" applyNumberFormat="1" applyProtection="1"/>
    <xf numFmtId="0" fontId="5" fillId="0" borderId="0" xfId="38" applyNumberFormat="1" applyProtection="1">
      <alignment horizontal="left" wrapText="1"/>
    </xf>
    <xf numFmtId="0" fontId="2" fillId="2" borderId="0" xfId="9" applyNumberFormat="1" applyFont="1" applyFill="1" applyProtection="1"/>
    <xf numFmtId="0" fontId="2" fillId="2" borderId="4" xfId="45" applyNumberFormat="1" applyFont="1" applyFill="1" applyProtection="1">
      <alignment vertical="top" wrapText="1"/>
    </xf>
    <xf numFmtId="1" fontId="2" fillId="2" borderId="4" xfId="11" applyNumberFormat="1" applyFont="1" applyFill="1" applyProtection="1">
      <alignment horizontal="center" vertical="top" shrinkToFit="1"/>
    </xf>
    <xf numFmtId="1" fontId="2" fillId="2" borderId="4" xfId="11" applyFont="1" applyFill="1" applyProtection="1">
      <alignment horizontal="center" vertical="top" shrinkToFit="1"/>
    </xf>
    <xf numFmtId="4" fontId="2" fillId="2" borderId="4" xfId="48" applyFont="1" applyFill="1" applyProtection="1">
      <alignment horizontal="right" vertical="top" shrinkToFit="1"/>
    </xf>
    <xf numFmtId="10" fontId="2" fillId="2" borderId="4" xfId="49" applyFont="1" applyFill="1" applyProtection="1">
      <alignment horizontal="right" vertical="top" shrinkToFit="1"/>
    </xf>
    <xf numFmtId="4" fontId="2" fillId="2" borderId="4" xfId="25" applyFont="1" applyFill="1" applyProtection="1">
      <alignment horizontal="right" vertical="top" shrinkToFit="1"/>
    </xf>
    <xf numFmtId="10" fontId="2" fillId="2" borderId="4" xfId="40" applyFont="1" applyFill="1" applyProtection="1">
      <alignment horizontal="right" vertical="top" shrinkToFit="1"/>
    </xf>
    <xf numFmtId="164" fontId="2" fillId="2" borderId="4" xfId="49" applyNumberFormat="1" applyFont="1" applyFill="1" applyAlignment="1" applyProtection="1">
      <alignment horizontal="center" vertical="top" shrinkToFit="1"/>
    </xf>
    <xf numFmtId="0" fontId="4" fillId="2" borderId="1" xfId="0" applyFont="1" applyFill="1" applyBorder="1" applyAlignment="1">
      <alignment wrapText="1"/>
    </xf>
    <xf numFmtId="49" fontId="2" fillId="2" borderId="4" xfId="11" applyNumberFormat="1" applyFont="1" applyFill="1" applyProtection="1">
      <alignment horizontal="center" vertical="top" shrinkToFit="1"/>
    </xf>
    <xf numFmtId="0" fontId="2" fillId="2" borderId="0" xfId="26" applyNumberFormat="1" applyFont="1" applyFill="1" applyAlignment="1" applyProtection="1">
      <alignment horizontal="center" wrapText="1"/>
    </xf>
    <xf numFmtId="0" fontId="5" fillId="0" borderId="0" xfId="38" applyNumberFormat="1" applyProtection="1">
      <alignment horizontal="left" wrapText="1"/>
    </xf>
    <xf numFmtId="0" fontId="5" fillId="0" borderId="0" xfId="38" applyProtection="1">
      <alignment horizontal="left" wrapText="1"/>
      <protection locked="0"/>
    </xf>
    <xf numFmtId="0" fontId="2" fillId="2" borderId="4" xfId="22" applyNumberFormat="1" applyFont="1" applyFill="1" applyProtection="1">
      <alignment horizontal="left"/>
    </xf>
    <xf numFmtId="0" fontId="2" fillId="2" borderId="4" xfId="22" applyFont="1" applyFill="1" applyProtection="1">
      <alignment horizontal="left"/>
      <protection locked="0"/>
    </xf>
    <xf numFmtId="0" fontId="2" fillId="2" borderId="4" xfId="7" applyNumberFormat="1" applyFont="1" applyFill="1" applyProtection="1">
      <alignment horizontal="center" vertical="center" wrapText="1"/>
    </xf>
    <xf numFmtId="0" fontId="2" fillId="2" borderId="4" xfId="7" applyFont="1" applyFill="1" applyProtection="1">
      <alignment horizontal="center" vertical="center" wrapText="1"/>
      <protection locked="0"/>
    </xf>
    <xf numFmtId="0" fontId="2" fillId="2" borderId="4" xfId="20" applyNumberFormat="1" applyFont="1" applyFill="1" applyProtection="1">
      <alignment horizontal="center" vertical="center" wrapText="1"/>
    </xf>
    <xf numFmtId="0" fontId="2" fillId="2" borderId="4" xfId="20" applyFont="1" applyFill="1" applyProtection="1">
      <alignment horizontal="center" vertical="center" wrapText="1"/>
      <protection locked="0"/>
    </xf>
    <xf numFmtId="0" fontId="2" fillId="2" borderId="4" xfId="21" applyNumberFormat="1" applyFont="1" applyFill="1" applyProtection="1">
      <alignment horizontal="center" vertical="center" wrapText="1"/>
    </xf>
    <xf numFmtId="0" fontId="2" fillId="2" borderId="4" xfId="21" applyFont="1" applyFill="1" applyProtection="1">
      <alignment horizontal="center" vertical="center" wrapText="1"/>
      <protection locked="0"/>
    </xf>
    <xf numFmtId="0" fontId="2" fillId="2" borderId="4" xfId="23" applyNumberFormat="1" applyFont="1" applyFill="1" applyProtection="1">
      <alignment horizontal="center" vertical="center" wrapText="1"/>
    </xf>
    <xf numFmtId="0" fontId="2" fillId="2" borderId="4" xfId="23" applyFont="1" applyFill="1" applyProtection="1">
      <alignment horizontal="center" vertical="center" wrapText="1"/>
      <protection locked="0"/>
    </xf>
    <xf numFmtId="0" fontId="2" fillId="2" borderId="4" xfId="27" applyNumberFormat="1" applyFont="1" applyFill="1" applyProtection="1">
      <alignment horizontal="center" vertical="center" wrapText="1"/>
    </xf>
    <xf numFmtId="0" fontId="2" fillId="2" borderId="4" xfId="27" applyFont="1" applyFill="1" applyProtection="1">
      <alignment horizontal="center" vertical="center" wrapText="1"/>
      <protection locked="0"/>
    </xf>
    <xf numFmtId="0" fontId="2" fillId="2" borderId="4" xfId="37" applyNumberFormat="1" applyFont="1" applyFill="1" applyProtection="1">
      <alignment horizontal="center" vertical="center" wrapText="1"/>
    </xf>
    <xf numFmtId="0" fontId="2" fillId="2" borderId="4" xfId="37" applyFont="1" applyFill="1" applyProtection="1">
      <alignment horizontal="center" vertical="center" wrapText="1"/>
      <protection locked="0"/>
    </xf>
    <xf numFmtId="0" fontId="2" fillId="2" borderId="0" xfId="26" applyNumberFormat="1" applyFont="1" applyFill="1" applyProtection="1">
      <alignment wrapText="1"/>
    </xf>
    <xf numFmtId="0" fontId="2" fillId="2" borderId="0" xfId="26" applyFont="1" applyFill="1" applyProtection="1">
      <alignment wrapText="1"/>
      <protection locked="0"/>
    </xf>
    <xf numFmtId="0" fontId="2" fillId="2" borderId="0" xfId="43" applyNumberFormat="1" applyFont="1" applyFill="1" applyProtection="1">
      <alignment horizontal="right"/>
    </xf>
    <xf numFmtId="0" fontId="2" fillId="2" borderId="0" xfId="43" applyFont="1" applyFill="1" applyProtection="1">
      <alignment horizontal="right"/>
      <protection locked="0"/>
    </xf>
    <xf numFmtId="0" fontId="2" fillId="2" borderId="4" xfId="12" applyNumberFormat="1" applyFont="1" applyFill="1" applyProtection="1">
      <alignment horizontal="center" vertical="center" wrapText="1"/>
    </xf>
    <xf numFmtId="0" fontId="2" fillId="2" borderId="4" xfId="12" applyFont="1" applyFill="1" applyProtection="1">
      <alignment horizontal="center" vertical="center" wrapText="1"/>
      <protection locked="0"/>
    </xf>
    <xf numFmtId="0" fontId="2" fillId="2" borderId="2" xfId="23" applyNumberFormat="1" applyFont="1" applyFill="1" applyBorder="1" applyAlignment="1" applyProtection="1">
      <alignment horizontal="center" vertical="center" wrapText="1"/>
    </xf>
    <xf numFmtId="0" fontId="2" fillId="2" borderId="3" xfId="23" applyNumberFormat="1" applyFont="1" applyFill="1" applyBorder="1" applyAlignment="1" applyProtection="1">
      <alignment horizontal="center" vertical="center" wrapText="1"/>
    </xf>
    <xf numFmtId="0" fontId="2" fillId="2" borderId="4" xfId="19" applyNumberFormat="1" applyFont="1" applyFill="1" applyProtection="1">
      <alignment horizontal="center" vertical="center" wrapText="1"/>
    </xf>
    <xf numFmtId="0" fontId="2" fillId="2" borderId="4" xfId="19" applyFont="1" applyFill="1" applyProtection="1">
      <alignment horizontal="center" vertical="center" wrapText="1"/>
      <protection locked="0"/>
    </xf>
  </cellXfs>
  <cellStyles count="5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showGridLines="0" tabSelected="1" zoomScaleNormal="100" workbookViewId="0">
      <pane ySplit="5" topLeftCell="A6" activePane="bottomLeft" state="frozen"/>
      <selection pane="bottomLeft" activeCell="I24" sqref="I24"/>
    </sheetView>
  </sheetViews>
  <sheetFormatPr defaultRowHeight="15" outlineLevelRow="1"/>
  <cols>
    <col min="1" max="1" width="56.7109375" style="1" customWidth="1"/>
    <col min="2" max="2" width="7.7109375" style="1" customWidth="1"/>
    <col min="3" max="5" width="9.140625" style="1" hidden="1" customWidth="1"/>
    <col min="6" max="6" width="16.5703125" style="1" customWidth="1"/>
    <col min="7" max="10" width="15.7109375" style="1" customWidth="1"/>
    <col min="11" max="13" width="9.140625" style="1" hidden="1" customWidth="1"/>
    <col min="14" max="16384" width="9.140625" style="1"/>
  </cols>
  <sheetData>
    <row r="1" spans="1:14" ht="41.25" customHeight="1">
      <c r="A1" s="15" t="s">
        <v>46</v>
      </c>
      <c r="B1" s="15"/>
      <c r="C1" s="15"/>
      <c r="D1" s="15"/>
      <c r="E1" s="15"/>
      <c r="F1" s="15"/>
      <c r="G1" s="15"/>
      <c r="H1" s="15"/>
      <c r="I1" s="15"/>
      <c r="J1" s="15"/>
      <c r="K1" s="4"/>
      <c r="L1" s="4"/>
      <c r="M1" s="4"/>
      <c r="N1" s="2"/>
    </row>
    <row r="2" spans="1:14" ht="15.2" customHeight="1">
      <c r="A2" s="32"/>
      <c r="B2" s="33"/>
      <c r="C2" s="33"/>
      <c r="D2" s="33"/>
      <c r="E2" s="33"/>
      <c r="F2" s="33"/>
      <c r="G2" s="33"/>
      <c r="H2" s="33"/>
      <c r="I2" s="4"/>
      <c r="J2" s="4"/>
      <c r="K2" s="4"/>
      <c r="L2" s="4"/>
      <c r="M2" s="4"/>
      <c r="N2" s="2"/>
    </row>
    <row r="3" spans="1:14" ht="12.75" customHeight="1">
      <c r="A3" s="34" t="s">
        <v>33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</row>
    <row r="4" spans="1:14" ht="26.25" customHeight="1">
      <c r="A4" s="20" t="s">
        <v>0</v>
      </c>
      <c r="B4" s="36" t="s">
        <v>1</v>
      </c>
      <c r="C4" s="40" t="s">
        <v>2</v>
      </c>
      <c r="D4" s="22" t="s">
        <v>2</v>
      </c>
      <c r="E4" s="24" t="s">
        <v>2</v>
      </c>
      <c r="F4" s="26" t="s">
        <v>3</v>
      </c>
      <c r="G4" s="38" t="s">
        <v>32</v>
      </c>
      <c r="H4" s="28" t="s">
        <v>4</v>
      </c>
      <c r="I4" s="30" t="s">
        <v>5</v>
      </c>
      <c r="J4" s="30" t="s">
        <v>6</v>
      </c>
      <c r="K4" s="30" t="s">
        <v>2</v>
      </c>
      <c r="L4" s="30" t="s">
        <v>2</v>
      </c>
      <c r="M4" s="30" t="s">
        <v>2</v>
      </c>
      <c r="N4" s="2"/>
    </row>
    <row r="5" spans="1:14">
      <c r="A5" s="21"/>
      <c r="B5" s="37"/>
      <c r="C5" s="41"/>
      <c r="D5" s="23"/>
      <c r="E5" s="25"/>
      <c r="F5" s="27"/>
      <c r="G5" s="39"/>
      <c r="H5" s="29"/>
      <c r="I5" s="31"/>
      <c r="J5" s="31"/>
      <c r="K5" s="31"/>
      <c r="L5" s="31"/>
      <c r="M5" s="31"/>
      <c r="N5" s="2"/>
    </row>
    <row r="6" spans="1:14" ht="15.75">
      <c r="A6" s="5" t="s">
        <v>7</v>
      </c>
      <c r="B6" s="6" t="s">
        <v>8</v>
      </c>
      <c r="C6" s="7"/>
      <c r="D6" s="7"/>
      <c r="E6" s="7"/>
      <c r="F6" s="8">
        <f>G7+F7+F9+F8</f>
        <v>1479920</v>
      </c>
      <c r="G6" s="8">
        <f>H6-F6</f>
        <v>0</v>
      </c>
      <c r="H6" s="8">
        <f>H7+H9+H8</f>
        <v>1479920</v>
      </c>
      <c r="I6" s="8">
        <f>I7+I9+I8</f>
        <v>629673.18999999994</v>
      </c>
      <c r="J6" s="12">
        <f>I6/H6*100</f>
        <v>42.547785691118435</v>
      </c>
      <c r="K6" s="8">
        <v>0</v>
      </c>
      <c r="L6" s="9">
        <v>0</v>
      </c>
      <c r="M6" s="8">
        <v>0</v>
      </c>
      <c r="N6" s="2"/>
    </row>
    <row r="7" spans="1:14" ht="63" outlineLevel="1">
      <c r="A7" s="5" t="s">
        <v>9</v>
      </c>
      <c r="B7" s="6" t="s">
        <v>10</v>
      </c>
      <c r="C7" s="7"/>
      <c r="D7" s="7"/>
      <c r="E7" s="7"/>
      <c r="F7" s="8">
        <v>1474920</v>
      </c>
      <c r="G7" s="8">
        <f t="shared" ref="G7:G24" si="0">H7-F7</f>
        <v>0</v>
      </c>
      <c r="H7" s="8">
        <v>1474920</v>
      </c>
      <c r="I7" s="8">
        <v>629673.18999999994</v>
      </c>
      <c r="J7" s="12">
        <f t="shared" ref="J7:J24" si="1">I7/H7*100</f>
        <v>42.692023296178775</v>
      </c>
      <c r="K7" s="8">
        <v>0</v>
      </c>
      <c r="L7" s="9">
        <v>0</v>
      </c>
      <c r="M7" s="8">
        <v>0</v>
      </c>
      <c r="N7" s="2"/>
    </row>
    <row r="8" spans="1:14" ht="15.75" outlineLevel="1">
      <c r="A8" s="5" t="s">
        <v>40</v>
      </c>
      <c r="B8" s="14" t="s">
        <v>41</v>
      </c>
      <c r="C8" s="7"/>
      <c r="D8" s="7"/>
      <c r="E8" s="7"/>
      <c r="F8" s="8"/>
      <c r="G8" s="8"/>
      <c r="H8" s="8"/>
      <c r="I8" s="8"/>
      <c r="J8" s="12" t="e">
        <f>I8/H8*100</f>
        <v>#DIV/0!</v>
      </c>
      <c r="K8" s="8"/>
      <c r="L8" s="9"/>
      <c r="M8" s="8"/>
      <c r="N8" s="2"/>
    </row>
    <row r="9" spans="1:14" ht="15.75" outlineLevel="1">
      <c r="A9" s="5" t="s">
        <v>11</v>
      </c>
      <c r="B9" s="6" t="s">
        <v>12</v>
      </c>
      <c r="C9" s="7"/>
      <c r="D9" s="7"/>
      <c r="E9" s="7"/>
      <c r="F9" s="8">
        <v>5000</v>
      </c>
      <c r="G9" s="8">
        <f t="shared" si="0"/>
        <v>0</v>
      </c>
      <c r="H9" s="8">
        <v>5000</v>
      </c>
      <c r="I9" s="8"/>
      <c r="J9" s="12">
        <f t="shared" si="1"/>
        <v>0</v>
      </c>
      <c r="K9" s="8">
        <v>0</v>
      </c>
      <c r="L9" s="9">
        <v>0</v>
      </c>
      <c r="M9" s="8">
        <v>0</v>
      </c>
      <c r="N9" s="2"/>
    </row>
    <row r="10" spans="1:14" ht="15.75">
      <c r="A10" s="5" t="s">
        <v>13</v>
      </c>
      <c r="B10" s="6" t="s">
        <v>14</v>
      </c>
      <c r="C10" s="7"/>
      <c r="D10" s="7"/>
      <c r="E10" s="7"/>
      <c r="F10" s="8">
        <f>F11</f>
        <v>80879</v>
      </c>
      <c r="G10" s="8">
        <f t="shared" si="0"/>
        <v>0</v>
      </c>
      <c r="H10" s="8">
        <f>H11</f>
        <v>80879</v>
      </c>
      <c r="I10" s="8">
        <f>I11</f>
        <v>37183.449999999997</v>
      </c>
      <c r="J10" s="12">
        <f t="shared" si="1"/>
        <v>45.974171292919046</v>
      </c>
      <c r="K10" s="8">
        <v>0</v>
      </c>
      <c r="L10" s="9">
        <v>0</v>
      </c>
      <c r="M10" s="8">
        <v>0</v>
      </c>
      <c r="N10" s="2"/>
    </row>
    <row r="11" spans="1:14" ht="15.75" outlineLevel="1">
      <c r="A11" s="5" t="s">
        <v>15</v>
      </c>
      <c r="B11" s="6" t="s">
        <v>16</v>
      </c>
      <c r="C11" s="7"/>
      <c r="D11" s="7"/>
      <c r="E11" s="7"/>
      <c r="F11" s="8">
        <v>80879</v>
      </c>
      <c r="G11" s="8">
        <f t="shared" si="0"/>
        <v>0</v>
      </c>
      <c r="H11" s="8">
        <v>80879</v>
      </c>
      <c r="I11" s="8">
        <v>37183.449999999997</v>
      </c>
      <c r="J11" s="12">
        <f t="shared" si="1"/>
        <v>45.974171292919046</v>
      </c>
      <c r="K11" s="8">
        <v>0</v>
      </c>
      <c r="L11" s="9">
        <v>0</v>
      </c>
      <c r="M11" s="8">
        <v>0</v>
      </c>
      <c r="N11" s="2"/>
    </row>
    <row r="12" spans="1:14" ht="31.5">
      <c r="A12" s="5" t="s">
        <v>17</v>
      </c>
      <c r="B12" s="6" t="s">
        <v>18</v>
      </c>
      <c r="C12" s="7"/>
      <c r="D12" s="7"/>
      <c r="E12" s="7"/>
      <c r="F12" s="8">
        <f>F13</f>
        <v>169000</v>
      </c>
      <c r="G12" s="8">
        <f t="shared" si="0"/>
        <v>0</v>
      </c>
      <c r="H12" s="8">
        <v>169000</v>
      </c>
      <c r="I12" s="8">
        <f>I13</f>
        <v>70210.850000000006</v>
      </c>
      <c r="J12" s="12">
        <f t="shared" si="1"/>
        <v>41.544881656804741</v>
      </c>
      <c r="K12" s="8">
        <v>0</v>
      </c>
      <c r="L12" s="9">
        <v>0</v>
      </c>
      <c r="M12" s="8">
        <v>0</v>
      </c>
      <c r="N12" s="2"/>
    </row>
    <row r="13" spans="1:14" ht="15.75" outlineLevel="1">
      <c r="A13" s="13" t="s">
        <v>34</v>
      </c>
      <c r="B13" s="14" t="s">
        <v>37</v>
      </c>
      <c r="C13" s="7"/>
      <c r="D13" s="7"/>
      <c r="E13" s="7"/>
      <c r="F13" s="8">
        <v>169000</v>
      </c>
      <c r="G13" s="8">
        <f t="shared" si="0"/>
        <v>0</v>
      </c>
      <c r="H13" s="8">
        <v>169000</v>
      </c>
      <c r="I13" s="8">
        <v>70210.850000000006</v>
      </c>
      <c r="J13" s="12">
        <f t="shared" si="1"/>
        <v>41.544881656804741</v>
      </c>
      <c r="K13" s="8">
        <v>0</v>
      </c>
      <c r="L13" s="9">
        <v>0</v>
      </c>
      <c r="M13" s="8">
        <v>0</v>
      </c>
      <c r="N13" s="2"/>
    </row>
    <row r="14" spans="1:14" ht="15.75">
      <c r="A14" s="5" t="s">
        <v>19</v>
      </c>
      <c r="B14" s="6" t="s">
        <v>20</v>
      </c>
      <c r="C14" s="7"/>
      <c r="D14" s="7"/>
      <c r="E14" s="7"/>
      <c r="F14" s="8">
        <f>F15+F16</f>
        <v>622700</v>
      </c>
      <c r="G14" s="8">
        <f t="shared" si="0"/>
        <v>0</v>
      </c>
      <c r="H14" s="8">
        <f>H15+H16</f>
        <v>622700</v>
      </c>
      <c r="I14" s="8">
        <f>I15+I16</f>
        <v>30080</v>
      </c>
      <c r="J14" s="12">
        <f t="shared" si="1"/>
        <v>4.830576521599486</v>
      </c>
      <c r="K14" s="8">
        <v>0</v>
      </c>
      <c r="L14" s="9">
        <v>0</v>
      </c>
      <c r="M14" s="8">
        <v>0</v>
      </c>
      <c r="N14" s="2"/>
    </row>
    <row r="15" spans="1:14" ht="15.75" outlineLevel="1">
      <c r="A15" s="5" t="s">
        <v>35</v>
      </c>
      <c r="B15" s="14" t="s">
        <v>36</v>
      </c>
      <c r="C15" s="7"/>
      <c r="D15" s="7"/>
      <c r="E15" s="7"/>
      <c r="F15" s="8">
        <v>45000</v>
      </c>
      <c r="G15" s="8">
        <f t="shared" si="0"/>
        <v>0</v>
      </c>
      <c r="H15" s="8">
        <v>45000</v>
      </c>
      <c r="I15" s="8">
        <v>0</v>
      </c>
      <c r="J15" s="12">
        <f t="shared" si="1"/>
        <v>0</v>
      </c>
      <c r="K15" s="8">
        <v>0</v>
      </c>
      <c r="L15" s="9">
        <v>0</v>
      </c>
      <c r="M15" s="8">
        <v>0</v>
      </c>
      <c r="N15" s="2"/>
    </row>
    <row r="16" spans="1:14" ht="15.75" outlineLevel="1">
      <c r="A16" s="5" t="s">
        <v>21</v>
      </c>
      <c r="B16" s="6" t="s">
        <v>22</v>
      </c>
      <c r="C16" s="7"/>
      <c r="D16" s="7"/>
      <c r="E16" s="7"/>
      <c r="F16" s="8">
        <v>577700</v>
      </c>
      <c r="G16" s="8">
        <f t="shared" si="0"/>
        <v>0</v>
      </c>
      <c r="H16" s="8">
        <v>577700</v>
      </c>
      <c r="I16" s="8">
        <v>30080</v>
      </c>
      <c r="J16" s="12">
        <f t="shared" si="1"/>
        <v>5.2068547689111995</v>
      </c>
      <c r="K16" s="8">
        <v>0</v>
      </c>
      <c r="L16" s="9">
        <v>0</v>
      </c>
      <c r="M16" s="8">
        <v>0</v>
      </c>
      <c r="N16" s="2"/>
    </row>
    <row r="17" spans="1:14" ht="15.75">
      <c r="A17" s="5" t="s">
        <v>23</v>
      </c>
      <c r="B17" s="6" t="s">
        <v>24</v>
      </c>
      <c r="C17" s="7"/>
      <c r="D17" s="7"/>
      <c r="E17" s="7"/>
      <c r="F17" s="8">
        <f>F18+F19</f>
        <v>443380</v>
      </c>
      <c r="G17" s="8">
        <v>206000</v>
      </c>
      <c r="H17" s="8">
        <f>H18+H19</f>
        <v>649380</v>
      </c>
      <c r="I17" s="8">
        <f>I18+I19</f>
        <v>230759.55</v>
      </c>
      <c r="J17" s="12">
        <f t="shared" si="1"/>
        <v>35.535364501524533</v>
      </c>
      <c r="K17" s="8">
        <v>0</v>
      </c>
      <c r="L17" s="9">
        <v>0</v>
      </c>
      <c r="M17" s="8">
        <v>0</v>
      </c>
      <c r="N17" s="2"/>
    </row>
    <row r="18" spans="1:14" ht="15.75" outlineLevel="1">
      <c r="A18" s="5" t="s">
        <v>25</v>
      </c>
      <c r="B18" s="6" t="s">
        <v>26</v>
      </c>
      <c r="C18" s="7"/>
      <c r="D18" s="7"/>
      <c r="E18" s="7"/>
      <c r="F18" s="8"/>
      <c r="G18" s="8"/>
      <c r="H18" s="8"/>
      <c r="I18" s="8"/>
      <c r="J18" s="12">
        <v>0</v>
      </c>
      <c r="K18" s="8">
        <v>0</v>
      </c>
      <c r="L18" s="9">
        <v>0</v>
      </c>
      <c r="M18" s="8">
        <v>0</v>
      </c>
      <c r="N18" s="2"/>
    </row>
    <row r="19" spans="1:14" ht="15.75" outlineLevel="1">
      <c r="A19" s="5" t="s">
        <v>39</v>
      </c>
      <c r="B19" s="14" t="s">
        <v>38</v>
      </c>
      <c r="C19" s="7"/>
      <c r="D19" s="7"/>
      <c r="E19" s="7"/>
      <c r="F19" s="8">
        <v>443380</v>
      </c>
      <c r="G19" s="8">
        <v>206000</v>
      </c>
      <c r="H19" s="8">
        <v>649380</v>
      </c>
      <c r="I19" s="8">
        <v>230759.55</v>
      </c>
      <c r="J19" s="12">
        <f t="shared" si="1"/>
        <v>35.535364501524533</v>
      </c>
      <c r="K19" s="8">
        <v>0</v>
      </c>
      <c r="L19" s="9">
        <v>0</v>
      </c>
      <c r="M19" s="8">
        <v>0</v>
      </c>
      <c r="N19" s="2"/>
    </row>
    <row r="20" spans="1:14" ht="15.75" outlineLevel="1">
      <c r="A20" s="5" t="s">
        <v>42</v>
      </c>
      <c r="B20" s="14" t="s">
        <v>43</v>
      </c>
      <c r="C20" s="7"/>
      <c r="D20" s="7"/>
      <c r="E20" s="7"/>
      <c r="F20" s="8">
        <f>F21</f>
        <v>657000</v>
      </c>
      <c r="G20" s="8">
        <f>H20-F20</f>
        <v>0</v>
      </c>
      <c r="H20" s="8">
        <f>H21</f>
        <v>657000</v>
      </c>
      <c r="I20" s="8">
        <f>I21</f>
        <v>282965.12</v>
      </c>
      <c r="J20" s="12">
        <f>I20/H20*100</f>
        <v>43.069272450532722</v>
      </c>
      <c r="K20" s="8"/>
      <c r="L20" s="9"/>
      <c r="M20" s="8"/>
      <c r="N20" s="2"/>
    </row>
    <row r="21" spans="1:14" ht="15.75" outlineLevel="1">
      <c r="A21" s="5" t="s">
        <v>45</v>
      </c>
      <c r="B21" s="14" t="s">
        <v>44</v>
      </c>
      <c r="C21" s="7"/>
      <c r="D21" s="7"/>
      <c r="E21" s="7"/>
      <c r="F21" s="8">
        <v>657000</v>
      </c>
      <c r="G21" s="8">
        <f>H21-F21</f>
        <v>0</v>
      </c>
      <c r="H21" s="8">
        <v>657000</v>
      </c>
      <c r="I21" s="8">
        <v>282965.12</v>
      </c>
      <c r="J21" s="12">
        <f>I21/H21*100</f>
        <v>43.069272450532722</v>
      </c>
      <c r="K21" s="8"/>
      <c r="L21" s="9"/>
      <c r="M21" s="8"/>
      <c r="N21" s="2"/>
    </row>
    <row r="22" spans="1:14" ht="15.75">
      <c r="A22" s="5" t="s">
        <v>27</v>
      </c>
      <c r="B22" s="6" t="s">
        <v>28</v>
      </c>
      <c r="C22" s="7"/>
      <c r="D22" s="7"/>
      <c r="E22" s="7"/>
      <c r="F22" s="8">
        <f>F23</f>
        <v>40800</v>
      </c>
      <c r="G22" s="8">
        <f t="shared" si="0"/>
        <v>0</v>
      </c>
      <c r="H22" s="8">
        <f>H23</f>
        <v>40800</v>
      </c>
      <c r="I22" s="8">
        <f>I23</f>
        <v>20099.669999999998</v>
      </c>
      <c r="J22" s="12">
        <f t="shared" si="1"/>
        <v>49.263897058823524</v>
      </c>
      <c r="K22" s="8">
        <v>0</v>
      </c>
      <c r="L22" s="9">
        <v>0</v>
      </c>
      <c r="M22" s="8">
        <v>0</v>
      </c>
      <c r="N22" s="2"/>
    </row>
    <row r="23" spans="1:14" ht="15.75" outlineLevel="1">
      <c r="A23" s="5" t="s">
        <v>29</v>
      </c>
      <c r="B23" s="6" t="s">
        <v>30</v>
      </c>
      <c r="C23" s="7"/>
      <c r="D23" s="7"/>
      <c r="E23" s="7"/>
      <c r="F23" s="8">
        <v>40800</v>
      </c>
      <c r="G23" s="8">
        <f t="shared" si="0"/>
        <v>0</v>
      </c>
      <c r="H23" s="8">
        <v>40800</v>
      </c>
      <c r="I23" s="8">
        <v>20099.669999999998</v>
      </c>
      <c r="J23" s="12">
        <f t="shared" si="1"/>
        <v>49.263897058823524</v>
      </c>
      <c r="K23" s="8">
        <v>0</v>
      </c>
      <c r="L23" s="9">
        <v>0</v>
      </c>
      <c r="M23" s="8">
        <v>0</v>
      </c>
      <c r="N23" s="2"/>
    </row>
    <row r="24" spans="1:14" ht="20.25" customHeight="1">
      <c r="A24" s="18" t="s">
        <v>31</v>
      </c>
      <c r="B24" s="19"/>
      <c r="C24" s="19"/>
      <c r="D24" s="19"/>
      <c r="E24" s="19"/>
      <c r="F24" s="10">
        <f>F6+F10+F12+F14+F17+F22+F20</f>
        <v>3493679</v>
      </c>
      <c r="G24" s="8">
        <f t="shared" si="0"/>
        <v>206000</v>
      </c>
      <c r="H24" s="10">
        <f>H6+H10+H12+H14+H17+H22+H20</f>
        <v>3699679</v>
      </c>
      <c r="I24" s="10">
        <f>I6+I10+I12+I14+I17+I22+I20</f>
        <v>1300971.8299999998</v>
      </c>
      <c r="J24" s="12">
        <f t="shared" si="1"/>
        <v>35.164451564581675</v>
      </c>
      <c r="K24" s="10">
        <v>0</v>
      </c>
      <c r="L24" s="11">
        <v>0</v>
      </c>
      <c r="M24" s="10">
        <v>0</v>
      </c>
      <c r="N24" s="2"/>
    </row>
    <row r="25" spans="1:14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16"/>
      <c r="B26" s="17"/>
      <c r="C26" s="17"/>
      <c r="D26" s="17"/>
      <c r="E26" s="17"/>
      <c r="F26" s="17"/>
      <c r="G26" s="17"/>
      <c r="H26" s="17"/>
      <c r="I26" s="3"/>
      <c r="J26" s="3"/>
      <c r="K26" s="3"/>
      <c r="L26" s="3"/>
      <c r="M26" s="3"/>
      <c r="N26" s="2"/>
    </row>
  </sheetData>
  <mergeCells count="18">
    <mergeCell ref="M4:M5"/>
    <mergeCell ref="A2:H2"/>
    <mergeCell ref="A3:M3"/>
    <mergeCell ref="I4:I5"/>
    <mergeCell ref="B4:B5"/>
    <mergeCell ref="G4:G5"/>
    <mergeCell ref="C4:C5"/>
    <mergeCell ref="J4:J5"/>
    <mergeCell ref="K4:K5"/>
    <mergeCell ref="L4:L5"/>
    <mergeCell ref="A1:J1"/>
    <mergeCell ref="A26:H26"/>
    <mergeCell ref="A24:E24"/>
    <mergeCell ref="A4:A5"/>
    <mergeCell ref="D4:D5"/>
    <mergeCell ref="E4:E5"/>
    <mergeCell ref="F4:F5"/>
    <mergeCell ref="H4:H5"/>
  </mergeCells>
  <phoneticPr fontId="3" type="noConversion"/>
  <pageMargins left="0.78740157480314965" right="0.39370078740157483" top="0.78740157480314965" bottom="0.78740157480314965" header="0.39370078740157483" footer="0.39370078740157483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025376C-5939-40F2-A291-14B0670A6C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User</cp:lastModifiedBy>
  <cp:lastPrinted>2020-05-08T13:38:09Z</cp:lastPrinted>
  <dcterms:created xsi:type="dcterms:W3CDTF">2018-10-11T06:35:52Z</dcterms:created>
  <dcterms:modified xsi:type="dcterms:W3CDTF">2020-08-17T11:39:16Z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16_34_37)(2).xlsx</vt:lpwstr>
  </property>
  <property fmtid="{D5CDD505-2E9C-101B-9397-08002B2CF9AE}" pid="3" name="Название отчета">
    <vt:lpwstr>Вариант (новый от 17.01.2018 16_34_37)(2).xlsx</vt:lpwstr>
  </property>
  <property fmtid="{D5CDD505-2E9C-101B-9397-08002B2CF9AE}" pid="4" name="Версия клиента">
    <vt:lpwstr>18.3.14.9141</vt:lpwstr>
  </property>
  <property fmtid="{D5CDD505-2E9C-101B-9397-08002B2CF9AE}" pid="5" name="Версия базы">
    <vt:lpwstr>18.3.3182.329483666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