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исполнение бюджта  2014-2024г\2024 г\годовой отчет за 2024\отчет все формы\отчет  2024 год\отчеты об исполнении бюджета\"/>
    </mc:Choice>
  </mc:AlternateContent>
  <bookViews>
    <workbookView xWindow="0" yWindow="0" windowWidth="23016" windowHeight="10572"/>
  </bookViews>
  <sheets>
    <sheet name="без учета счетов бюджета" sheetId="2" r:id="rId1"/>
  </sheets>
  <definedNames>
    <definedName name="_xlnm.Print_Titles" localSheetId="0">'без учета счетов бюджета'!$15:$16</definedName>
  </definedNames>
  <calcPr calcId="152511"/>
</workbook>
</file>

<file path=xl/calcChain.xml><?xml version="1.0" encoding="utf-8"?>
<calcChain xmlns="http://schemas.openxmlformats.org/spreadsheetml/2006/main">
  <c r="N209" i="2" l="1"/>
  <c r="M209" i="2"/>
  <c r="N206" i="2" l="1"/>
  <c r="M206" i="2"/>
  <c r="J71" i="2" l="1"/>
  <c r="K206" i="2"/>
  <c r="J205" i="2"/>
  <c r="I205" i="2"/>
  <c r="I204" i="2" s="1"/>
  <c r="H205" i="2"/>
  <c r="J204" i="2"/>
  <c r="H204" i="2"/>
  <c r="K203" i="2"/>
  <c r="J202" i="2"/>
  <c r="K202" i="2" s="1"/>
  <c r="I202" i="2"/>
  <c r="H202" i="2"/>
  <c r="J201" i="2"/>
  <c r="I201" i="2"/>
  <c r="H201" i="2"/>
  <c r="K200" i="2"/>
  <c r="J199" i="2"/>
  <c r="K199" i="2" s="1"/>
  <c r="I199" i="2"/>
  <c r="H199" i="2"/>
  <c r="J198" i="2"/>
  <c r="I198" i="2"/>
  <c r="H198" i="2"/>
  <c r="K197" i="2"/>
  <c r="J196" i="2"/>
  <c r="I196" i="2"/>
  <c r="K196" i="2" s="1"/>
  <c r="H196" i="2"/>
  <c r="K195" i="2"/>
  <c r="J194" i="2"/>
  <c r="J193" i="2" s="1"/>
  <c r="I194" i="2"/>
  <c r="I193" i="2" s="1"/>
  <c r="H194" i="2"/>
  <c r="K190" i="2"/>
  <c r="J189" i="2"/>
  <c r="K189" i="2" s="1"/>
  <c r="I189" i="2"/>
  <c r="H189" i="2"/>
  <c r="J188" i="2"/>
  <c r="K188" i="2" s="1"/>
  <c r="I188" i="2"/>
  <c r="H188" i="2"/>
  <c r="I187" i="2"/>
  <c r="H187" i="2"/>
  <c r="I186" i="2"/>
  <c r="I180" i="2" s="1"/>
  <c r="H186" i="2"/>
  <c r="K185" i="2"/>
  <c r="K184" i="2"/>
  <c r="J184" i="2"/>
  <c r="I184" i="2"/>
  <c r="H184" i="2"/>
  <c r="K183" i="2"/>
  <c r="J183" i="2"/>
  <c r="I183" i="2"/>
  <c r="H183" i="2"/>
  <c r="K182" i="2"/>
  <c r="J182" i="2"/>
  <c r="I182" i="2"/>
  <c r="H182" i="2"/>
  <c r="H181" i="2" s="1"/>
  <c r="H180" i="2" s="1"/>
  <c r="K181" i="2"/>
  <c r="J181" i="2"/>
  <c r="I181" i="2"/>
  <c r="K179" i="2"/>
  <c r="J178" i="2"/>
  <c r="J177" i="2" s="1"/>
  <c r="J176" i="2" s="1"/>
  <c r="J175" i="2" s="1"/>
  <c r="I178" i="2"/>
  <c r="I177" i="2" s="1"/>
  <c r="H178" i="2"/>
  <c r="H177" i="2" s="1"/>
  <c r="H176" i="2" s="1"/>
  <c r="H175" i="2" s="1"/>
  <c r="K174" i="2"/>
  <c r="J173" i="2"/>
  <c r="K173" i="2" s="1"/>
  <c r="I173" i="2"/>
  <c r="H173" i="2"/>
  <c r="H172" i="2" s="1"/>
  <c r="H171" i="2" s="1"/>
  <c r="H170" i="2" s="1"/>
  <c r="J172" i="2"/>
  <c r="I172" i="2"/>
  <c r="I171" i="2" s="1"/>
  <c r="I170" i="2" s="1"/>
  <c r="J171" i="2"/>
  <c r="J170" i="2"/>
  <c r="K169" i="2"/>
  <c r="K168" i="2"/>
  <c r="K167" i="2"/>
  <c r="K166" i="2"/>
  <c r="K165" i="2"/>
  <c r="K164" i="2"/>
  <c r="J163" i="2"/>
  <c r="K163" i="2" s="1"/>
  <c r="I163" i="2"/>
  <c r="H163" i="2"/>
  <c r="J162" i="2"/>
  <c r="K162" i="2" s="1"/>
  <c r="I162" i="2"/>
  <c r="H162" i="2"/>
  <c r="J161" i="2"/>
  <c r="K161" i="2" s="1"/>
  <c r="I161" i="2"/>
  <c r="H161" i="2"/>
  <c r="J160" i="2"/>
  <c r="K160" i="2" s="1"/>
  <c r="I160" i="2"/>
  <c r="H160" i="2"/>
  <c r="K159" i="2"/>
  <c r="J158" i="2"/>
  <c r="J157" i="2" s="1"/>
  <c r="J156" i="2" s="1"/>
  <c r="J155" i="2" s="1"/>
  <c r="I158" i="2"/>
  <c r="K158" i="2" s="1"/>
  <c r="H158" i="2"/>
  <c r="I157" i="2"/>
  <c r="H157" i="2"/>
  <c r="H156" i="2"/>
  <c r="H155" i="2" s="1"/>
  <c r="K154" i="2"/>
  <c r="J153" i="2"/>
  <c r="I153" i="2"/>
  <c r="I152" i="2" s="1"/>
  <c r="I151" i="2" s="1"/>
  <c r="I150" i="2" s="1"/>
  <c r="H153" i="2"/>
  <c r="J152" i="2"/>
  <c r="J151" i="2" s="1"/>
  <c r="J150" i="2" s="1"/>
  <c r="H152" i="2"/>
  <c r="H151" i="2"/>
  <c r="H150" i="2"/>
  <c r="K149" i="2"/>
  <c r="J148" i="2"/>
  <c r="I148" i="2"/>
  <c r="I147" i="2" s="1"/>
  <c r="I146" i="2" s="1"/>
  <c r="I145" i="2" s="1"/>
  <c r="H148" i="2"/>
  <c r="H147" i="2"/>
  <c r="H146" i="2" s="1"/>
  <c r="H145" i="2" s="1"/>
  <c r="K144" i="2"/>
  <c r="J143" i="2"/>
  <c r="I143" i="2"/>
  <c r="K143" i="2" s="1"/>
  <c r="H143" i="2"/>
  <c r="H142" i="2" s="1"/>
  <c r="J142" i="2"/>
  <c r="I142" i="2"/>
  <c r="J140" i="2"/>
  <c r="I140" i="2"/>
  <c r="I137" i="2" s="1"/>
  <c r="H140" i="2"/>
  <c r="K139" i="2"/>
  <c r="J138" i="2"/>
  <c r="K138" i="2" s="1"/>
  <c r="I138" i="2"/>
  <c r="H138" i="2"/>
  <c r="H137" i="2" s="1"/>
  <c r="K136" i="2"/>
  <c r="J135" i="2"/>
  <c r="J134" i="2" s="1"/>
  <c r="I135" i="2"/>
  <c r="K135" i="2" s="1"/>
  <c r="H135" i="2"/>
  <c r="H134" i="2" s="1"/>
  <c r="I134" i="2"/>
  <c r="K133" i="2"/>
  <c r="J132" i="2"/>
  <c r="K132" i="2" s="1"/>
  <c r="I132" i="2"/>
  <c r="H132" i="2"/>
  <c r="H131" i="2" s="1"/>
  <c r="J131" i="2"/>
  <c r="K131" i="2" s="1"/>
  <c r="I131" i="2"/>
  <c r="K130" i="2"/>
  <c r="J129" i="2"/>
  <c r="K129" i="2" s="1"/>
  <c r="I129" i="2"/>
  <c r="H129" i="2"/>
  <c r="I128" i="2"/>
  <c r="H128" i="2"/>
  <c r="K127" i="2"/>
  <c r="J126" i="2"/>
  <c r="K126" i="2" s="1"/>
  <c r="I126" i="2"/>
  <c r="H126" i="2"/>
  <c r="K125" i="2"/>
  <c r="J124" i="2"/>
  <c r="I124" i="2"/>
  <c r="K124" i="2" s="1"/>
  <c r="H124" i="2"/>
  <c r="H123" i="2" s="1"/>
  <c r="K122" i="2"/>
  <c r="J121" i="2"/>
  <c r="J120" i="2" s="1"/>
  <c r="I121" i="2"/>
  <c r="I120" i="2" s="1"/>
  <c r="H121" i="2"/>
  <c r="H120" i="2"/>
  <c r="K119" i="2"/>
  <c r="J118" i="2"/>
  <c r="I118" i="2"/>
  <c r="H118" i="2"/>
  <c r="K117" i="2"/>
  <c r="J116" i="2"/>
  <c r="I116" i="2"/>
  <c r="K116" i="2" s="1"/>
  <c r="H116" i="2"/>
  <c r="H115" i="2" s="1"/>
  <c r="K114" i="2"/>
  <c r="J113" i="2"/>
  <c r="I113" i="2"/>
  <c r="K113" i="2" s="1"/>
  <c r="H113" i="2"/>
  <c r="K112" i="2"/>
  <c r="J111" i="2"/>
  <c r="J110" i="2" s="1"/>
  <c r="I111" i="2"/>
  <c r="I110" i="2" s="1"/>
  <c r="H111" i="2"/>
  <c r="K109" i="2"/>
  <c r="J108" i="2"/>
  <c r="K108" i="2" s="1"/>
  <c r="I108" i="2"/>
  <c r="H108" i="2"/>
  <c r="I107" i="2"/>
  <c r="H107" i="2"/>
  <c r="K104" i="2"/>
  <c r="J103" i="2"/>
  <c r="K103" i="2" s="1"/>
  <c r="I103" i="2"/>
  <c r="H103" i="2"/>
  <c r="H102" i="2" s="1"/>
  <c r="H101" i="2" s="1"/>
  <c r="H100" i="2" s="1"/>
  <c r="J102" i="2"/>
  <c r="K102" i="2" s="1"/>
  <c r="I102" i="2"/>
  <c r="I101" i="2"/>
  <c r="I100" i="2"/>
  <c r="K99" i="2"/>
  <c r="J98" i="2"/>
  <c r="I98" i="2"/>
  <c r="K98" i="2" s="1"/>
  <c r="H98" i="2"/>
  <c r="J97" i="2"/>
  <c r="I97" i="2"/>
  <c r="K97" i="2" s="1"/>
  <c r="H97" i="2"/>
  <c r="H93" i="2" s="1"/>
  <c r="H92" i="2" s="1"/>
  <c r="K96" i="2"/>
  <c r="J95" i="2"/>
  <c r="J94" i="2" s="1"/>
  <c r="J93" i="2" s="1"/>
  <c r="J92" i="2" s="1"/>
  <c r="I95" i="2"/>
  <c r="I94" i="2" s="1"/>
  <c r="I93" i="2" s="1"/>
  <c r="I92" i="2" s="1"/>
  <c r="H95" i="2"/>
  <c r="H94" i="2"/>
  <c r="K91" i="2"/>
  <c r="J90" i="2"/>
  <c r="I90" i="2"/>
  <c r="I89" i="2" s="1"/>
  <c r="H90" i="2"/>
  <c r="H89" i="2" s="1"/>
  <c r="K88" i="2"/>
  <c r="J87" i="2"/>
  <c r="K87" i="2" s="1"/>
  <c r="I87" i="2"/>
  <c r="H87" i="2"/>
  <c r="K86" i="2"/>
  <c r="J85" i="2"/>
  <c r="I85" i="2"/>
  <c r="H85" i="2"/>
  <c r="H84" i="2" s="1"/>
  <c r="I84" i="2"/>
  <c r="K80" i="2"/>
  <c r="J79" i="2"/>
  <c r="I79" i="2"/>
  <c r="I78" i="2" s="1"/>
  <c r="I71" i="2" s="1"/>
  <c r="H79" i="2"/>
  <c r="H78" i="2"/>
  <c r="K77" i="2"/>
  <c r="J76" i="2"/>
  <c r="K76" i="2" s="1"/>
  <c r="I76" i="2"/>
  <c r="H76" i="2"/>
  <c r="I75" i="2"/>
  <c r="H75" i="2"/>
  <c r="K74" i="2"/>
  <c r="K73" i="2"/>
  <c r="J73" i="2"/>
  <c r="I73" i="2"/>
  <c r="H73" i="2"/>
  <c r="H72" i="2" s="1"/>
  <c r="H71" i="2" s="1"/>
  <c r="H70" i="2" s="1"/>
  <c r="H69" i="2" s="1"/>
  <c r="K72" i="2"/>
  <c r="J72" i="2"/>
  <c r="I72" i="2"/>
  <c r="J70" i="2"/>
  <c r="J69" i="2"/>
  <c r="K68" i="2"/>
  <c r="K67" i="2"/>
  <c r="J67" i="2"/>
  <c r="I67" i="2"/>
  <c r="H67" i="2"/>
  <c r="K66" i="2"/>
  <c r="J66" i="2"/>
  <c r="I66" i="2"/>
  <c r="H66" i="2"/>
  <c r="H65" i="2" s="1"/>
  <c r="H64" i="2" s="1"/>
  <c r="K65" i="2"/>
  <c r="J65" i="2"/>
  <c r="I65" i="2"/>
  <c r="K64" i="2"/>
  <c r="J64" i="2"/>
  <c r="I64" i="2"/>
  <c r="K63" i="2"/>
  <c r="J62" i="2"/>
  <c r="I62" i="2"/>
  <c r="K62" i="2" s="1"/>
  <c r="H62" i="2"/>
  <c r="H61" i="2" s="1"/>
  <c r="J61" i="2"/>
  <c r="K60" i="2"/>
  <c r="J59" i="2"/>
  <c r="J58" i="2" s="1"/>
  <c r="I59" i="2"/>
  <c r="I58" i="2" s="1"/>
  <c r="H59" i="2"/>
  <c r="H58" i="2" s="1"/>
  <c r="K57" i="2"/>
  <c r="J56" i="2"/>
  <c r="I56" i="2"/>
  <c r="I55" i="2" s="1"/>
  <c r="H56" i="2"/>
  <c r="J55" i="2"/>
  <c r="H55" i="2"/>
  <c r="K52" i="2"/>
  <c r="J51" i="2"/>
  <c r="K51" i="2" s="1"/>
  <c r="I51" i="2"/>
  <c r="H51" i="2"/>
  <c r="H50" i="2" s="1"/>
  <c r="J50" i="2"/>
  <c r="K50" i="2" s="1"/>
  <c r="I50" i="2"/>
  <c r="K49" i="2"/>
  <c r="J48" i="2"/>
  <c r="J47" i="2" s="1"/>
  <c r="I48" i="2"/>
  <c r="K48" i="2" s="1"/>
  <c r="H48" i="2"/>
  <c r="H47" i="2" s="1"/>
  <c r="H43" i="2" s="1"/>
  <c r="H42" i="2" s="1"/>
  <c r="K46" i="2"/>
  <c r="J45" i="2"/>
  <c r="K45" i="2" s="1"/>
  <c r="I45" i="2"/>
  <c r="H45" i="2"/>
  <c r="J44" i="2"/>
  <c r="K44" i="2" s="1"/>
  <c r="I44" i="2"/>
  <c r="H44" i="2"/>
  <c r="K41" i="2"/>
  <c r="K40" i="2"/>
  <c r="J40" i="2"/>
  <c r="I40" i="2"/>
  <c r="H40" i="2"/>
  <c r="K39" i="2"/>
  <c r="J39" i="2"/>
  <c r="I39" i="2"/>
  <c r="H39" i="2"/>
  <c r="K38" i="2"/>
  <c r="J38" i="2"/>
  <c r="I38" i="2"/>
  <c r="H38" i="2"/>
  <c r="K37" i="2"/>
  <c r="J37" i="2"/>
  <c r="I37" i="2"/>
  <c r="H37" i="2"/>
  <c r="K34" i="2"/>
  <c r="J33" i="2"/>
  <c r="K33" i="2" s="1"/>
  <c r="I33" i="2"/>
  <c r="H33" i="2"/>
  <c r="H32" i="2" s="1"/>
  <c r="H31" i="2" s="1"/>
  <c r="H30" i="2" s="1"/>
  <c r="H29" i="2" s="1"/>
  <c r="K32" i="2"/>
  <c r="J32" i="2"/>
  <c r="I32" i="2"/>
  <c r="K31" i="2"/>
  <c r="J31" i="2"/>
  <c r="I31" i="2"/>
  <c r="J30" i="2"/>
  <c r="K30" i="2" s="1"/>
  <c r="I30" i="2"/>
  <c r="I29" i="2"/>
  <c r="K28" i="2"/>
  <c r="J27" i="2"/>
  <c r="J26" i="2" s="1"/>
  <c r="J25" i="2" s="1"/>
  <c r="J24" i="2" s="1"/>
  <c r="J23" i="2" s="1"/>
  <c r="I27" i="2"/>
  <c r="K27" i="2" s="1"/>
  <c r="H27" i="2"/>
  <c r="H26" i="2" s="1"/>
  <c r="H25" i="2" s="1"/>
  <c r="H24" i="2" s="1"/>
  <c r="H23" i="2" s="1"/>
  <c r="K22" i="2"/>
  <c r="J21" i="2"/>
  <c r="J20" i="2" s="1"/>
  <c r="J19" i="2" s="1"/>
  <c r="I21" i="2"/>
  <c r="I20" i="2" s="1"/>
  <c r="I19" i="2" s="1"/>
  <c r="I18" i="2" s="1"/>
  <c r="I17" i="2" s="1"/>
  <c r="H21" i="2"/>
  <c r="H20" i="2" s="1"/>
  <c r="H19" i="2" s="1"/>
  <c r="H18" i="2" s="1"/>
  <c r="H17" i="2" s="1"/>
  <c r="K198" i="2" l="1"/>
  <c r="K177" i="2"/>
  <c r="I176" i="2"/>
  <c r="K178" i="2"/>
  <c r="H193" i="2"/>
  <c r="H192" i="2" s="1"/>
  <c r="H191" i="2" s="1"/>
  <c r="J187" i="2"/>
  <c r="K187" i="2" s="1"/>
  <c r="K172" i="2"/>
  <c r="K157" i="2"/>
  <c r="K148" i="2"/>
  <c r="K142" i="2"/>
  <c r="J137" i="2"/>
  <c r="K137" i="2" s="1"/>
  <c r="K134" i="2"/>
  <c r="J123" i="2"/>
  <c r="I123" i="2"/>
  <c r="K123" i="2" s="1"/>
  <c r="I115" i="2"/>
  <c r="I106" i="2" s="1"/>
  <c r="I105" i="2" s="1"/>
  <c r="H110" i="2"/>
  <c r="J107" i="2"/>
  <c r="K107" i="2" s="1"/>
  <c r="J101" i="2"/>
  <c r="K85" i="2"/>
  <c r="J84" i="2"/>
  <c r="I83" i="2"/>
  <c r="I82" i="2" s="1"/>
  <c r="K90" i="2"/>
  <c r="J89" i="2"/>
  <c r="K89" i="2" s="1"/>
  <c r="H83" i="2"/>
  <c r="H82" i="2" s="1"/>
  <c r="J75" i="2"/>
  <c r="K75" i="2" s="1"/>
  <c r="K59" i="2"/>
  <c r="K58" i="2"/>
  <c r="K55" i="2"/>
  <c r="K56" i="2"/>
  <c r="J29" i="2"/>
  <c r="K29" i="2" s="1"/>
  <c r="I70" i="2"/>
  <c r="K71" i="2"/>
  <c r="I192" i="2"/>
  <c r="I191" i="2" s="1"/>
  <c r="K19" i="2"/>
  <c r="K150" i="2"/>
  <c r="J18" i="2"/>
  <c r="J43" i="2"/>
  <c r="K79" i="2"/>
  <c r="K95" i="2"/>
  <c r="K111" i="2"/>
  <c r="J128" i="2"/>
  <c r="K128" i="2" s="1"/>
  <c r="J147" i="2"/>
  <c r="K153" i="2"/>
  <c r="K171" i="2"/>
  <c r="J186" i="2"/>
  <c r="K205" i="2"/>
  <c r="K21" i="2"/>
  <c r="I26" i="2"/>
  <c r="I47" i="2"/>
  <c r="H54" i="2"/>
  <c r="H53" i="2" s="1"/>
  <c r="H36" i="2" s="1"/>
  <c r="I61" i="2"/>
  <c r="K61" i="2" s="1"/>
  <c r="K94" i="2"/>
  <c r="K110" i="2"/>
  <c r="K121" i="2"/>
  <c r="K152" i="2"/>
  <c r="K170" i="2"/>
  <c r="K194" i="2"/>
  <c r="K204" i="2"/>
  <c r="K20" i="2"/>
  <c r="J54" i="2"/>
  <c r="K84" i="2"/>
  <c r="K92" i="2"/>
  <c r="H106" i="2"/>
  <c r="H105" i="2" s="1"/>
  <c r="J115" i="2"/>
  <c r="K118" i="2"/>
  <c r="K120" i="2"/>
  <c r="K151" i="2"/>
  <c r="K193" i="2"/>
  <c r="K201" i="2"/>
  <c r="J192" i="2"/>
  <c r="J78" i="2"/>
  <c r="K78" i="2" s="1"/>
  <c r="I156" i="2"/>
  <c r="K93" i="2"/>
  <c r="K176" i="2" l="1"/>
  <c r="I175" i="2"/>
  <c r="K175" i="2" s="1"/>
  <c r="K115" i="2"/>
  <c r="H81" i="2"/>
  <c r="H35" i="2" s="1"/>
  <c r="H207" i="2" s="1"/>
  <c r="K101" i="2"/>
  <c r="J100" i="2"/>
  <c r="K100" i="2" s="1"/>
  <c r="J83" i="2"/>
  <c r="K83" i="2" s="1"/>
  <c r="K26" i="2"/>
  <c r="I25" i="2"/>
  <c r="J42" i="2"/>
  <c r="K156" i="2"/>
  <c r="I155" i="2"/>
  <c r="J106" i="2"/>
  <c r="K18" i="2"/>
  <c r="J17" i="2"/>
  <c r="I54" i="2"/>
  <c r="I53" i="2" s="1"/>
  <c r="K147" i="2"/>
  <c r="J146" i="2"/>
  <c r="I69" i="2"/>
  <c r="K69" i="2" s="1"/>
  <c r="K70" i="2"/>
  <c r="K192" i="2"/>
  <c r="J191" i="2"/>
  <c r="K191" i="2" s="1"/>
  <c r="J53" i="2"/>
  <c r="K47" i="2"/>
  <c r="I43" i="2"/>
  <c r="I42" i="2" s="1"/>
  <c r="J180" i="2"/>
  <c r="K180" i="2" s="1"/>
  <c r="K186" i="2"/>
  <c r="J82" i="2" l="1"/>
  <c r="K82" i="2" s="1"/>
  <c r="K53" i="2"/>
  <c r="K43" i="2"/>
  <c r="K155" i="2"/>
  <c r="I81" i="2"/>
  <c r="K25" i="2"/>
  <c r="I24" i="2"/>
  <c r="K54" i="2"/>
  <c r="K17" i="2"/>
  <c r="I36" i="2"/>
  <c r="K146" i="2"/>
  <c r="J145" i="2"/>
  <c r="K145" i="2" s="1"/>
  <c r="K42" i="2"/>
  <c r="J36" i="2"/>
  <c r="K106" i="2"/>
  <c r="J105" i="2"/>
  <c r="K105" i="2" s="1"/>
  <c r="I35" i="2" l="1"/>
  <c r="K36" i="2"/>
  <c r="K24" i="2"/>
  <c r="I23" i="2"/>
  <c r="J81" i="2"/>
  <c r="K81" i="2" s="1"/>
  <c r="K23" i="2" l="1"/>
  <c r="I207" i="2"/>
  <c r="J35" i="2"/>
  <c r="K35" i="2" l="1"/>
  <c r="J207" i="2"/>
  <c r="K207" i="2" s="1"/>
</calcChain>
</file>

<file path=xl/sharedStrings.xml><?xml version="1.0" encoding="utf-8"?>
<sst xmlns="http://schemas.openxmlformats.org/spreadsheetml/2006/main" count="1345" uniqueCount="187">
  <si>
    <t>Наименование показателя</t>
  </si>
  <si>
    <t>014</t>
  </si>
  <si>
    <t>200</t>
  </si>
  <si>
    <t>240</t>
  </si>
  <si>
    <t>500</t>
  </si>
  <si>
    <t>540</t>
  </si>
  <si>
    <t>800</t>
  </si>
  <si>
    <t>830</t>
  </si>
  <si>
    <t>850</t>
  </si>
  <si>
    <t>810</t>
  </si>
  <si>
    <t>400</t>
  </si>
  <si>
    <t>410</t>
  </si>
  <si>
    <t>300</t>
  </si>
  <si>
    <t>Процент исполнения к уточненной бюджетной росписи</t>
  </si>
  <si>
    <t>ВР</t>
  </si>
  <si>
    <t>НР</t>
  </si>
  <si>
    <t>ГРБС</t>
  </si>
  <si>
    <t>ОМ</t>
  </si>
  <si>
    <t>ППМП</t>
  </si>
  <si>
    <t>МП</t>
  </si>
  <si>
    <t>02</t>
  </si>
  <si>
    <t>F2</t>
  </si>
  <si>
    <t>03</t>
  </si>
  <si>
    <t>04</t>
  </si>
  <si>
    <t>S6170</t>
  </si>
  <si>
    <t>(с учетом изменений)</t>
  </si>
  <si>
    <t>к решению Унечского городского</t>
  </si>
  <si>
    <t xml:space="preserve">Совета народных депутатов  </t>
  </si>
  <si>
    <t xml:space="preserve">о бюджете Унечского городского </t>
  </si>
  <si>
    <t>поселения Унечского муниципального</t>
  </si>
  <si>
    <t>района Брянской области</t>
  </si>
  <si>
    <t>Распредениение расходов бюджета Унечского городского поселения Унечского муниципального района Брянской области</t>
  </si>
  <si>
    <t>(рублей)</t>
  </si>
  <si>
    <t>01</t>
  </si>
  <si>
    <t>05</t>
  </si>
  <si>
    <t>06</t>
  </si>
  <si>
    <t>Подпрограмма "Развитие топливно-энергетического комплекса, транспорта, жилищно-коммунального и дорожного хозяйства на территории городского поселения"</t>
  </si>
  <si>
    <t>07</t>
  </si>
  <si>
    <t>08</t>
  </si>
  <si>
    <t>09</t>
  </si>
  <si>
    <t>S1270</t>
  </si>
  <si>
    <t>Подпрограмма "Социальная политика на территории городского поселения"</t>
  </si>
  <si>
    <t>310</t>
  </si>
  <si>
    <t>870</t>
  </si>
  <si>
    <t>Отчет об исполнении Приложения №5</t>
  </si>
  <si>
    <t>Формирование современной городской среды города Унеча на 2018-2024 годы</t>
  </si>
  <si>
    <t/>
  </si>
  <si>
    <t>Региональный проект "Формирование комфортной городской среды (Брянская область)"</t>
  </si>
  <si>
    <t>0</t>
  </si>
  <si>
    <t>Администрация Унечского района</t>
  </si>
  <si>
    <t>Реализация программ формирования современной городской среды</t>
  </si>
  <si>
    <t>55550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</si>
  <si>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</si>
  <si>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</si>
  <si>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Формирование законопослушного поведения участников дорожного движения в муниципальном образовании Унечское городское поселение Унечского муниципального района Брянской области на 2024-2026 годы</t>
  </si>
  <si>
    <t>Формирование законопослушного поведения участников дорожного движения</t>
  </si>
  <si>
    <t>Мероприятия по работе с семьей, детьми и молодежью</t>
  </si>
  <si>
    <t>82360</t>
  </si>
  <si>
    <t>Повышение безопасности дорожного движения в муниципальном образовании Унечское городское поселение Унечского муниципального района Брянской области</t>
  </si>
  <si>
    <t>Повышение безопасности дорожного движения</t>
  </si>
  <si>
    <t>81660</t>
  </si>
  <si>
    <t>Обеспечение реализации полномочий исполнительно-распорядительного органа муниципального образования Унечское городское поселение Унечского муниципального района Брянской области</t>
  </si>
  <si>
    <t>14</t>
  </si>
  <si>
    <t>Обеспечение исполнения переданных полномочий Брянской области</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</si>
  <si>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</si>
  <si>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</si>
  <si>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Межбюджетные трансферты</t>
  </si>
  <si>
    <t>Иные межбюджетные трансферты</t>
  </si>
  <si>
    <t>Обеспечение эффективного управления и распоряжения муниципальным имуществом городского поселения ( в том числе земельными участками), рационального его использования, распоряжения</t>
  </si>
  <si>
    <t>Оценка имущества, признание прав и регулирование отношений муниципальной собственности</t>
  </si>
  <si>
    <t>80900</t>
  </si>
  <si>
    <t>Эксплуатация и содержание имущества казны муниципального образования</t>
  </si>
  <si>
    <t>80920</t>
  </si>
  <si>
    <t>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</si>
  <si>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84310</t>
  </si>
  <si>
    <t>Обеспечение прав граждан на доступ к культурным ценностям, на участие в культурной жизни городского поселения</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</si>
  <si>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</si>
  <si>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84260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</si>
  <si>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</si>
  <si>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84270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</si>
  <si>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</si>
  <si>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84320</t>
  </si>
  <si>
    <t>Повышение уровня доступности приоритетных объектов и услуг в приоритетных сферах жизнедеятельности инвалидов и других маломобильных групп населения</t>
  </si>
  <si>
    <t>Создание доступной среды для граждан-инвалидов</t>
  </si>
  <si>
    <t>82460</t>
  </si>
  <si>
    <t>Подпрограмма "Содействие реализации полномочий в сфере безопасности, защита населения и территории Унечского городского поселения от чрезвычайных ситуаций"</t>
  </si>
  <si>
    <t>1</t>
  </si>
  <si>
    <t>Обеспечение готовности к реагированию на чрезвычайные ситуации</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</si>
  <si>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</si>
  <si>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81110</t>
  </si>
  <si>
    <t>Мероприятия в сфере пожарной безопасности</t>
  </si>
  <si>
    <t>81140</t>
  </si>
  <si>
    <t>Водохозяйственные и водоохранные мероприятия</t>
  </si>
  <si>
    <t>83290</t>
  </si>
  <si>
    <t>2</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</si>
  <si>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</si>
  <si>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</si>
  <si>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</si>
  <si>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</si>
  <si>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Капитальные вложения в объекты государственной (муниципальной) собственности</t>
  </si>
  <si>
    <t>Бюджетные инвестиции</t>
  </si>
  <si>
    <t>Региональный проект "Региональная и местная дорожная сеть (Брянская область)"</t>
  </si>
  <si>
    <t>R1</t>
  </si>
  <si>
    <t>Приведение в нормативное состояние автомобильных дорог и искусственных дорожных сооружений</t>
  </si>
  <si>
    <t>Обеспечение сохранности, восстановления и развития автомобильных дорог местного значения и условий безопасного движения по ним при эксплуатации дорожной сети</t>
  </si>
  <si>
    <t>Обеспечение сохранности автомобильных дорог местного значения и условий безопасного движения по ним</t>
  </si>
  <si>
    <t>81610</t>
  </si>
  <si>
    <t>Иные бюджетные ассигнования</t>
  </si>
  <si>
    <t>Исполнение судебных актов</t>
  </si>
  <si>
    <t>Обеспечение сохранности автомобильных дорог местного значения и условий безопасности движения по ним</t>
  </si>
  <si>
    <t>Создание условий для обеспечения потребности населения городского поселения в транспортных услугах</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</si>
  <si>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</si>
  <si>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</si>
  <si>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</si>
  <si>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Прочие мероприятия в области развития транспортной инфраструктуры</t>
  </si>
  <si>
    <t>81650</t>
  </si>
  <si>
    <t>Повышение эксплуатационной надежности гидротехнических сооружений</t>
  </si>
  <si>
    <t>Содержание, текущий и капитальный ремонт и обеспечение безопасности гидротехнических сооружений</t>
  </si>
  <si>
    <t>83300</t>
  </si>
  <si>
    <t>Обеспечение выполнения и создания условий для реализации муниципальной политики в сфере жилищно-коммунального характера</t>
  </si>
  <si>
    <t>10</t>
  </si>
  <si>
    <t>Бюджетные инвестиции в объекты капитального строительства муниципальной собственности</t>
  </si>
  <si>
    <t>81680</t>
  </si>
  <si>
    <t>Организация и обеспечение освещения улиц</t>
  </si>
  <si>
    <t>81690</t>
  </si>
  <si>
    <t>Озеленение территории</t>
  </si>
  <si>
    <t>81700</t>
  </si>
  <si>
    <t>Организация и содержание мест захоронения (кладбищ)</t>
  </si>
  <si>
    <t>81710</t>
  </si>
  <si>
    <t>Мероприятия по благоустройству</t>
  </si>
  <si>
    <t>81730</t>
  </si>
  <si>
    <t>Мероприятия в сфере коммунального хозяйства</t>
  </si>
  <si>
    <t>81740</t>
  </si>
  <si>
    <t>Мероприятия по обеспечению населения бытовыми услугами</t>
  </si>
  <si>
    <t>81810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</si>
  <si>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</si>
  <si>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</si>
  <si>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Развитие водоснабжения в г.Унеча</t>
  </si>
  <si>
    <t>11</t>
  </si>
  <si>
    <t>Софинансирование объектов капитальных вложений муниципальной собственности</t>
  </si>
  <si>
    <t>Формирование комфортной городской среды</t>
  </si>
  <si>
    <t>12</t>
  </si>
  <si>
    <t>13</t>
  </si>
  <si>
    <t>S5871</t>
  </si>
  <si>
    <t>Строительство и реконструкция канализационных  сетей и канализационных коллекторов в г.Унеча</t>
  </si>
  <si>
    <t>18</t>
  </si>
  <si>
    <t>Строительство и реконструкция объектов очистки сточных вод в городе Унеча Брянской области</t>
  </si>
  <si>
    <t>19</t>
  </si>
  <si>
    <t>3</t>
  </si>
  <si>
    <t>Осуществление государственной поддержки молодых семей в улучшении жилищных условий</t>
  </si>
  <si>
    <t>15</t>
  </si>
  <si>
    <t>Реализация переданных полномочий по решению отдельных вопросов местного значения поселений в соответствии с заключенными соглашениями по реализации мероприятий по обеспечению жильем молодых семей</t>
  </si>
  <si>
    <t>84420</t>
  </si>
  <si>
    <t>Социальная защита населения, имеющего льготный статус, осуществление мер по улучшению положения отдельных категорий граждан, включая граждан пожилого возраста</t>
  </si>
  <si>
    <t>16</t>
  </si>
  <si>
    <t>Выплата муниципальных пенсий (доплат к государственным пенсиям)</t>
  </si>
  <si>
    <t>82450</t>
  </si>
  <si>
    <t>Социальное обеспечение и иные выплаты населению</t>
  </si>
  <si>
    <t>Публичные нормативные социальные выплаты гражданам</t>
  </si>
  <si>
    <t>Непрограммная деятельность</t>
  </si>
  <si>
    <t>70</t>
  </si>
  <si>
    <t>00</t>
  </si>
  <si>
    <t>Руководство и управление в сфере установленных функций органов местного самоуправления</t>
  </si>
  <si>
    <t>80040</t>
  </si>
  <si>
    <t>Уплата налогов, сборов и иных платежей</t>
  </si>
  <si>
    <t>Резервные средства</t>
  </si>
  <si>
    <t>Резервный фонд местной администрации</t>
  </si>
  <si>
    <t>83030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</si>
  <si>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</si>
  <si>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84200</t>
  </si>
  <si>
    <t>ИТОГО:</t>
  </si>
  <si>
    <t>Начальник финансового  управления                                                                                                                  С.В.Шайтур</t>
  </si>
  <si>
    <t>Главный специалист                                                                                                                                                  Т.Н.Мощенко</t>
  </si>
  <si>
    <t>на 2024 год и на плановый период</t>
  </si>
  <si>
    <t>2025 и 2026 годов</t>
  </si>
  <si>
    <t>Утверждено решением на 2024 год</t>
  </si>
  <si>
    <t>Уточненная бюджетная роспись на 2024 год</t>
  </si>
  <si>
    <t>Кассовое исполнение за 2024 год</t>
  </si>
  <si>
    <t xml:space="preserve">Вне программы </t>
  </si>
  <si>
    <t>Приобретение специализированой техники для предприятий жилищно-коммунального комплекса</t>
  </si>
  <si>
    <t>S3480</t>
  </si>
  <si>
    <t>Реализация инициативных проектов "Ремонт и благоустройство памятника "Место расстрела советских граждан", расположенного по ул. Октябрьской в г.Унеча (в районе водокачки)"</t>
  </si>
  <si>
    <t>Реализация инициативных проектов "Ремонт и благоустройство памятника погибшим воинам, расположенного по адресу: Брянская область, Унечский район, д.Слобода-Селецкая"</t>
  </si>
  <si>
    <t>А3940</t>
  </si>
  <si>
    <t>Организация и проведение выборов и референдумов</t>
  </si>
  <si>
    <t>Специальные расходы</t>
  </si>
  <si>
    <t>по целевым статьям (муниципальным программам и непрограмным направлениям деятельности), группам и подгруппам видов расходов за 2024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</si>
</sst>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name val="Times New Roman"/>
      <family val="1"/>
      <charset val="204"/>
    </font>
    <font>
      <b/>
      <sz val="10"/>
      <name val="Times New Roman"/>
      <family val="1"/>
      <charset val="204"/>
    </font>
    <font>
      <sz val="10"/>
      <color rgb="FF000000"/>
      <name val="Times New Roman"/>
      <family val="1"/>
      <charset val="204"/>
    </font>
    <font>
      <b/>
      <sz val="10"/>
      <color rgb="FF000000"/>
      <name val="Times New Roman"/>
      <family val="1"/>
      <charset val="204"/>
    </font>
    <font>
      <sz val="10"/>
      <name val="Calibri"/>
      <family val="2"/>
      <scheme val="minor"/>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32">
    <xf numFmtId="0" fontId="0" fillId="0" borderId="0" xfId="0"/>
    <xf numFmtId="0" fontId="0" fillId="0" borderId="0" xfId="0" applyProtection="1">
      <protection locked="0"/>
    </xf>
    <xf numFmtId="0" fontId="1" fillId="0" borderId="1" xfId="2" applyNumberFormat="1" applyProtection="1"/>
    <xf numFmtId="49" fontId="7" fillId="0" borderId="0" xfId="0" applyNumberFormat="1" applyFont="1" applyAlignment="1"/>
    <xf numFmtId="0" fontId="8" fillId="0" borderId="0" xfId="0" applyFont="1" applyAlignment="1"/>
    <xf numFmtId="0" fontId="9" fillId="0" borderId="2" xfId="0" applyFont="1" applyFill="1" applyBorder="1" applyAlignment="1">
      <alignment vertical="top" wrapText="1"/>
    </xf>
    <xf numFmtId="0" fontId="9" fillId="0" borderId="2" xfId="0" applyFont="1" applyFill="1" applyBorder="1" applyAlignment="1">
      <alignment horizontal="left" vertical="center" wrapText="1"/>
    </xf>
    <xf numFmtId="0" fontId="9" fillId="0" borderId="2" xfId="0" applyFont="1" applyFill="1" applyBorder="1" applyAlignment="1">
      <alignment horizontal="center" vertical="center" wrapText="1"/>
    </xf>
    <xf numFmtId="4" fontId="9" fillId="0" borderId="2" xfId="0" applyNumberFormat="1" applyFont="1" applyFill="1" applyBorder="1" applyAlignment="1">
      <alignment horizontal="right" vertical="center" wrapText="1"/>
    </xf>
    <xf numFmtId="0" fontId="10" fillId="0" borderId="2"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vertical="top" wrapText="1"/>
    </xf>
    <xf numFmtId="4" fontId="10" fillId="0" borderId="2" xfId="0" applyNumberFormat="1" applyFont="1" applyFill="1" applyBorder="1" applyAlignment="1">
      <alignment horizontal="right" vertical="center" wrapText="1"/>
    </xf>
    <xf numFmtId="4" fontId="10" fillId="0" borderId="5" xfId="0" applyNumberFormat="1" applyFont="1" applyFill="1" applyBorder="1" applyAlignment="1">
      <alignment horizontal="right" vertical="center" wrapText="1"/>
    </xf>
    <xf numFmtId="164" fontId="11" fillId="0" borderId="6" xfId="0" applyNumberFormat="1" applyFont="1" applyFill="1" applyBorder="1" applyAlignment="1">
      <alignment vertical="top" wrapText="1"/>
    </xf>
    <xf numFmtId="0" fontId="10" fillId="0" borderId="2" xfId="0" applyFont="1" applyFill="1" applyBorder="1" applyAlignment="1">
      <alignment vertical="top" wrapText="1"/>
    </xf>
    <xf numFmtId="4" fontId="9" fillId="0" borderId="5" xfId="0" applyNumberFormat="1" applyFont="1" applyFill="1" applyBorder="1" applyAlignment="1">
      <alignment horizontal="right" vertical="center" wrapText="1"/>
    </xf>
    <xf numFmtId="4" fontId="7" fillId="5" borderId="5" xfId="0" applyNumberFormat="1" applyFont="1" applyFill="1" applyBorder="1" applyAlignment="1">
      <alignment horizontal="right" vertical="center" wrapText="1"/>
    </xf>
    <xf numFmtId="164" fontId="11" fillId="0" borderId="6" xfId="0" applyNumberFormat="1" applyFont="1" applyFill="1" applyBorder="1" applyAlignment="1">
      <alignment horizontal="center" vertical="center" wrapText="1"/>
    </xf>
    <xf numFmtId="4" fontId="9" fillId="5" borderId="5" xfId="0" applyNumberFormat="1" applyFont="1" applyFill="1" applyBorder="1" applyAlignment="1">
      <alignment horizontal="right" vertical="center" wrapText="1"/>
    </xf>
    <xf numFmtId="4" fontId="7" fillId="0" borderId="5" xfId="0" applyNumberFormat="1" applyFont="1" applyFill="1" applyBorder="1" applyAlignment="1">
      <alignment horizontal="right" vertical="center" wrapText="1"/>
    </xf>
    <xf numFmtId="4" fontId="0" fillId="0" borderId="0" xfId="0" applyNumberFormat="1" applyProtection="1">
      <protection locked="0"/>
    </xf>
    <xf numFmtId="0" fontId="10" fillId="0" borderId="2" xfId="0" applyFont="1" applyFill="1" applyBorder="1" applyAlignment="1">
      <alignment vertical="center" wrapText="1"/>
    </xf>
    <xf numFmtId="0" fontId="1" fillId="0" borderId="1" xfId="1" applyNumberFormat="1" applyProtection="1">
      <alignment wrapText="1"/>
    </xf>
    <xf numFmtId="0" fontId="1" fillId="0" borderId="1" xfId="1">
      <alignment wrapText="1"/>
    </xf>
    <xf numFmtId="0" fontId="9" fillId="0" borderId="1" xfId="5" applyNumberFormat="1" applyFont="1" applyProtection="1">
      <alignment horizontal="right"/>
    </xf>
    <xf numFmtId="0" fontId="9" fillId="0" borderId="1" xfId="5" applyFont="1">
      <alignment horizontal="right"/>
    </xf>
    <xf numFmtId="0" fontId="9" fillId="0" borderId="2" xfId="6" applyNumberFormat="1" applyFont="1" applyProtection="1">
      <alignment horizontal="center" vertical="center" wrapText="1"/>
    </xf>
    <xf numFmtId="0" fontId="9" fillId="0" borderId="2" xfId="6" applyFont="1">
      <alignment horizontal="center" vertical="center" wrapText="1"/>
    </xf>
    <xf numFmtId="0" fontId="9" fillId="0" borderId="3" xfId="6" applyNumberFormat="1" applyFont="1" applyBorder="1" applyAlignment="1" applyProtection="1">
      <alignment horizontal="center" vertical="center" wrapText="1"/>
    </xf>
    <xf numFmtId="0" fontId="9" fillId="0" borderId="4" xfId="6" applyNumberFormat="1" applyFont="1" applyBorder="1" applyAlignment="1" applyProtection="1">
      <alignment horizontal="center" vertical="center" wrapText="1"/>
    </xf>
    <xf numFmtId="0" fontId="8" fillId="0" borderId="0" xfId="0" applyFont="1" applyAlignment="1">
      <alignment horizontal="center"/>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212"/>
  <sheetViews>
    <sheetView showGridLines="0" tabSelected="1" zoomScaleNormal="100" zoomScaleSheetLayoutView="100" workbookViewId="0">
      <pane ySplit="16" topLeftCell="A203" activePane="bottomLeft" state="frozen"/>
      <selection pane="bottomLeft" activeCell="N210" sqref="N210"/>
    </sheetView>
  </sheetViews>
  <sheetFormatPr defaultRowHeight="14.4" outlineLevelRow="6" x14ac:dyDescent="0.3"/>
  <cols>
    <col min="1" max="1" width="38.88671875" style="1" customWidth="1"/>
    <col min="2" max="5" width="7.44140625" style="1" customWidth="1"/>
    <col min="6" max="6" width="10.44140625" style="1" customWidth="1"/>
    <col min="7" max="7" width="7.44140625" style="1" customWidth="1"/>
    <col min="8" max="8" width="14.33203125" style="1" customWidth="1"/>
    <col min="9" max="9" width="13.6640625" style="1" customWidth="1"/>
    <col min="10" max="10" width="14.21875" style="1" customWidth="1"/>
    <col min="11" max="11" width="12" style="1" customWidth="1"/>
    <col min="12" max="12" width="8.88671875" style="1" customWidth="1"/>
    <col min="13" max="13" width="12.33203125" style="1" bestFit="1" customWidth="1"/>
    <col min="14" max="14" width="13" style="1" customWidth="1"/>
    <col min="15" max="16384" width="8.88671875" style="1"/>
  </cols>
  <sheetData>
    <row r="2" spans="1:12" x14ac:dyDescent="0.3">
      <c r="I2" s="3" t="s">
        <v>44</v>
      </c>
      <c r="J2" s="3"/>
    </row>
    <row r="3" spans="1:12" x14ac:dyDescent="0.3">
      <c r="I3" s="3" t="s">
        <v>25</v>
      </c>
      <c r="J3" s="3"/>
    </row>
    <row r="4" spans="1:12" x14ac:dyDescent="0.3">
      <c r="I4" s="3" t="s">
        <v>26</v>
      </c>
      <c r="J4" s="3"/>
    </row>
    <row r="5" spans="1:12" x14ac:dyDescent="0.3">
      <c r="I5" s="3" t="s">
        <v>27</v>
      </c>
      <c r="J5" s="3"/>
    </row>
    <row r="6" spans="1:12" x14ac:dyDescent="0.3">
      <c r="I6" s="3" t="s">
        <v>28</v>
      </c>
      <c r="J6" s="3"/>
    </row>
    <row r="7" spans="1:12" x14ac:dyDescent="0.3">
      <c r="I7" s="3" t="s">
        <v>29</v>
      </c>
      <c r="J7" s="3"/>
    </row>
    <row r="8" spans="1:12" x14ac:dyDescent="0.3">
      <c r="I8" s="3" t="s">
        <v>30</v>
      </c>
      <c r="J8" s="3"/>
    </row>
    <row r="9" spans="1:12" x14ac:dyDescent="0.3">
      <c r="I9" s="3" t="s">
        <v>173</v>
      </c>
      <c r="J9" s="3"/>
    </row>
    <row r="10" spans="1:12" x14ac:dyDescent="0.3">
      <c r="I10" s="3" t="s">
        <v>174</v>
      </c>
      <c r="J10" s="3"/>
    </row>
    <row r="11" spans="1:12" x14ac:dyDescent="0.3">
      <c r="A11" s="23"/>
      <c r="B11" s="24"/>
      <c r="C11" s="24"/>
      <c r="D11" s="24"/>
      <c r="E11" s="24"/>
      <c r="F11" s="24"/>
      <c r="G11" s="24"/>
      <c r="H11" s="24"/>
      <c r="I11" s="2"/>
      <c r="J11" s="2"/>
      <c r="K11" s="2"/>
      <c r="L11" s="2"/>
    </row>
    <row r="12" spans="1:12" ht="14.55" customHeight="1" x14ac:dyDescent="0.3">
      <c r="A12" s="31" t="s">
        <v>31</v>
      </c>
      <c r="B12" s="31"/>
      <c r="C12" s="31"/>
      <c r="D12" s="31"/>
      <c r="E12" s="31"/>
      <c r="F12" s="31"/>
      <c r="G12" s="31"/>
      <c r="H12" s="31"/>
      <c r="I12" s="31"/>
      <c r="J12" s="31"/>
      <c r="K12"/>
      <c r="L12" s="2"/>
    </row>
    <row r="13" spans="1:12" ht="14.55" customHeight="1" x14ac:dyDescent="0.3">
      <c r="A13" s="4" t="s">
        <v>186</v>
      </c>
      <c r="B13" s="4"/>
      <c r="C13" s="4"/>
      <c r="D13" s="4"/>
      <c r="E13" s="4"/>
      <c r="F13" s="4"/>
      <c r="G13" s="4"/>
      <c r="H13" s="4"/>
      <c r="I13" s="4"/>
      <c r="J13" s="4"/>
      <c r="K13"/>
      <c r="L13" s="2"/>
    </row>
    <row r="14" spans="1:12" ht="22.8" customHeight="1" x14ac:dyDescent="0.3">
      <c r="A14" s="25" t="s">
        <v>32</v>
      </c>
      <c r="B14" s="26"/>
      <c r="C14" s="26"/>
      <c r="D14" s="26"/>
      <c r="E14" s="26"/>
      <c r="F14" s="26"/>
      <c r="G14" s="26"/>
      <c r="H14" s="26"/>
      <c r="I14" s="26"/>
      <c r="J14" s="26"/>
      <c r="K14" s="26"/>
      <c r="L14" s="2"/>
    </row>
    <row r="15" spans="1:12" ht="38.25" customHeight="1" x14ac:dyDescent="0.3">
      <c r="A15" s="27" t="s">
        <v>0</v>
      </c>
      <c r="B15" s="27" t="s">
        <v>19</v>
      </c>
      <c r="C15" s="27" t="s">
        <v>18</v>
      </c>
      <c r="D15" s="29" t="s">
        <v>17</v>
      </c>
      <c r="E15" s="29" t="s">
        <v>16</v>
      </c>
      <c r="F15" s="27" t="s">
        <v>15</v>
      </c>
      <c r="G15" s="27" t="s">
        <v>14</v>
      </c>
      <c r="H15" s="27" t="s">
        <v>175</v>
      </c>
      <c r="I15" s="27" t="s">
        <v>176</v>
      </c>
      <c r="J15" s="27" t="s">
        <v>177</v>
      </c>
      <c r="K15" s="27" t="s">
        <v>13</v>
      </c>
      <c r="L15" s="2"/>
    </row>
    <row r="16" spans="1:12" ht="29.4" customHeight="1" x14ac:dyDescent="0.3">
      <c r="A16" s="28"/>
      <c r="B16" s="28"/>
      <c r="C16" s="28"/>
      <c r="D16" s="30"/>
      <c r="E16" s="30"/>
      <c r="F16" s="28"/>
      <c r="G16" s="28"/>
      <c r="H16" s="28"/>
      <c r="I16" s="28"/>
      <c r="J16" s="28"/>
      <c r="K16" s="28"/>
      <c r="L16" s="2"/>
    </row>
    <row r="17" spans="1:12" ht="26.4" x14ac:dyDescent="0.3">
      <c r="A17" s="9" t="s">
        <v>45</v>
      </c>
      <c r="B17" s="10" t="s">
        <v>20</v>
      </c>
      <c r="C17" s="11" t="s">
        <v>46</v>
      </c>
      <c r="D17" s="11" t="s">
        <v>46</v>
      </c>
      <c r="E17" s="11" t="s">
        <v>46</v>
      </c>
      <c r="F17" s="11" t="s">
        <v>46</v>
      </c>
      <c r="G17" s="11" t="s">
        <v>46</v>
      </c>
      <c r="H17" s="12">
        <f t="shared" ref="H17:J21" si="0">H18</f>
        <v>8768744.0899999999</v>
      </c>
      <c r="I17" s="12">
        <f t="shared" si="0"/>
        <v>8768744.0899999999</v>
      </c>
      <c r="J17" s="13">
        <f t="shared" si="0"/>
        <v>8768744.0899999999</v>
      </c>
      <c r="K17" s="14">
        <f t="shared" ref="K17:K80" si="1">J17/I17</f>
        <v>1</v>
      </c>
      <c r="L17" s="2"/>
    </row>
    <row r="18" spans="1:12" ht="39.6" x14ac:dyDescent="0.3">
      <c r="A18" s="9" t="s">
        <v>47</v>
      </c>
      <c r="B18" s="10" t="s">
        <v>20</v>
      </c>
      <c r="C18" s="10" t="s">
        <v>48</v>
      </c>
      <c r="D18" s="10" t="s">
        <v>21</v>
      </c>
      <c r="E18" s="11" t="s">
        <v>46</v>
      </c>
      <c r="F18" s="11" t="s">
        <v>46</v>
      </c>
      <c r="G18" s="11" t="s">
        <v>46</v>
      </c>
      <c r="H18" s="12">
        <f t="shared" si="0"/>
        <v>8768744.0899999999</v>
      </c>
      <c r="I18" s="12">
        <f t="shared" si="0"/>
        <v>8768744.0899999999</v>
      </c>
      <c r="J18" s="13">
        <f t="shared" si="0"/>
        <v>8768744.0899999999</v>
      </c>
      <c r="K18" s="14">
        <f t="shared" si="1"/>
        <v>1</v>
      </c>
      <c r="L18" s="2"/>
    </row>
    <row r="19" spans="1:12" outlineLevel="2" x14ac:dyDescent="0.3">
      <c r="A19" s="9" t="s">
        <v>49</v>
      </c>
      <c r="B19" s="10" t="s">
        <v>20</v>
      </c>
      <c r="C19" s="10" t="s">
        <v>48</v>
      </c>
      <c r="D19" s="10" t="s">
        <v>21</v>
      </c>
      <c r="E19" s="10" t="s">
        <v>1</v>
      </c>
      <c r="F19" s="15" t="s">
        <v>46</v>
      </c>
      <c r="G19" s="15" t="s">
        <v>46</v>
      </c>
      <c r="H19" s="12">
        <f t="shared" si="0"/>
        <v>8768744.0899999999</v>
      </c>
      <c r="I19" s="12">
        <f t="shared" si="0"/>
        <v>8768744.0899999999</v>
      </c>
      <c r="J19" s="13">
        <f t="shared" si="0"/>
        <v>8768744.0899999999</v>
      </c>
      <c r="K19" s="14">
        <f t="shared" si="1"/>
        <v>1</v>
      </c>
      <c r="L19" s="2"/>
    </row>
    <row r="20" spans="1:12" ht="26.4" outlineLevel="3" x14ac:dyDescent="0.3">
      <c r="A20" s="6" t="s">
        <v>50</v>
      </c>
      <c r="B20" s="7" t="s">
        <v>20</v>
      </c>
      <c r="C20" s="7" t="s">
        <v>48</v>
      </c>
      <c r="D20" s="7" t="s">
        <v>21</v>
      </c>
      <c r="E20" s="7" t="s">
        <v>1</v>
      </c>
      <c r="F20" s="7" t="s">
        <v>51</v>
      </c>
      <c r="G20" s="5" t="s">
        <v>46</v>
      </c>
      <c r="H20" s="8">
        <f t="shared" si="0"/>
        <v>8768744.0899999999</v>
      </c>
      <c r="I20" s="8">
        <f t="shared" si="0"/>
        <v>8768744.0899999999</v>
      </c>
      <c r="J20" s="16">
        <f t="shared" si="0"/>
        <v>8768744.0899999999</v>
      </c>
      <c r="K20" s="14">
        <f t="shared" si="1"/>
        <v>1</v>
      </c>
      <c r="L20" s="2"/>
    </row>
    <row r="21" spans="1:12" ht="39.6" outlineLevel="4" x14ac:dyDescent="0.3">
      <c r="A21" s="6" t="s">
        <v>52</v>
      </c>
      <c r="B21" s="7" t="s">
        <v>20</v>
      </c>
      <c r="C21" s="7" t="s">
        <v>48</v>
      </c>
      <c r="D21" s="7" t="s">
        <v>21</v>
      </c>
      <c r="E21" s="7" t="s">
        <v>1</v>
      </c>
      <c r="F21" s="7" t="s">
        <v>51</v>
      </c>
      <c r="G21" s="7" t="s">
        <v>2</v>
      </c>
      <c r="H21" s="8">
        <f t="shared" si="0"/>
        <v>8768744.0899999999</v>
      </c>
      <c r="I21" s="8">
        <f t="shared" si="0"/>
        <v>8768744.0899999999</v>
      </c>
      <c r="J21" s="16">
        <f t="shared" si="0"/>
        <v>8768744.0899999999</v>
      </c>
      <c r="K21" s="14">
        <f t="shared" si="1"/>
        <v>1</v>
      </c>
      <c r="L21" s="2"/>
    </row>
    <row r="22" spans="1:12" ht="39.6" outlineLevel="5" x14ac:dyDescent="0.3">
      <c r="A22" s="6" t="s">
        <v>53</v>
      </c>
      <c r="B22" s="7" t="s">
        <v>20</v>
      </c>
      <c r="C22" s="7" t="s">
        <v>48</v>
      </c>
      <c r="D22" s="7" t="s">
        <v>21</v>
      </c>
      <c r="E22" s="7" t="s">
        <v>1</v>
      </c>
      <c r="F22" s="7" t="s">
        <v>51</v>
      </c>
      <c r="G22" s="7" t="s">
        <v>3</v>
      </c>
      <c r="H22" s="8">
        <v>8768744.0899999999</v>
      </c>
      <c r="I22" s="8">
        <v>8768744.0899999999</v>
      </c>
      <c r="J22" s="8">
        <v>8768744.0899999999</v>
      </c>
      <c r="K22" s="14">
        <f t="shared" si="1"/>
        <v>1</v>
      </c>
      <c r="L22" s="2"/>
    </row>
    <row r="23" spans="1:12" ht="79.2" hidden="1" outlineLevel="6" x14ac:dyDescent="0.3">
      <c r="A23" s="9" t="s">
        <v>54</v>
      </c>
      <c r="B23" s="10" t="s">
        <v>22</v>
      </c>
      <c r="C23" s="11" t="s">
        <v>46</v>
      </c>
      <c r="D23" s="11" t="s">
        <v>46</v>
      </c>
      <c r="E23" s="11" t="s">
        <v>46</v>
      </c>
      <c r="F23" s="11" t="s">
        <v>46</v>
      </c>
      <c r="G23" s="11" t="s">
        <v>46</v>
      </c>
      <c r="H23" s="13">
        <f t="shared" ref="H23:J27" si="2">H24</f>
        <v>0</v>
      </c>
      <c r="I23" s="13">
        <f t="shared" si="2"/>
        <v>0</v>
      </c>
      <c r="J23" s="13">
        <f t="shared" si="2"/>
        <v>0</v>
      </c>
      <c r="K23" s="14" t="e">
        <f t="shared" si="1"/>
        <v>#DIV/0!</v>
      </c>
      <c r="L23" s="2"/>
    </row>
    <row r="24" spans="1:12" ht="39.6" hidden="1" x14ac:dyDescent="0.3">
      <c r="A24" s="9" t="s">
        <v>55</v>
      </c>
      <c r="B24" s="10" t="s">
        <v>22</v>
      </c>
      <c r="C24" s="10" t="s">
        <v>48</v>
      </c>
      <c r="D24" s="10" t="s">
        <v>33</v>
      </c>
      <c r="E24" s="11" t="s">
        <v>46</v>
      </c>
      <c r="F24" s="11" t="s">
        <v>46</v>
      </c>
      <c r="G24" s="11" t="s">
        <v>46</v>
      </c>
      <c r="H24" s="13">
        <f t="shared" si="2"/>
        <v>0</v>
      </c>
      <c r="I24" s="13">
        <f t="shared" si="2"/>
        <v>0</v>
      </c>
      <c r="J24" s="13">
        <f t="shared" si="2"/>
        <v>0</v>
      </c>
      <c r="K24" s="14" t="e">
        <f t="shared" si="1"/>
        <v>#DIV/0!</v>
      </c>
      <c r="L24" s="2"/>
    </row>
    <row r="25" spans="1:12" hidden="1" outlineLevel="2" x14ac:dyDescent="0.3">
      <c r="A25" s="9" t="s">
        <v>49</v>
      </c>
      <c r="B25" s="10" t="s">
        <v>22</v>
      </c>
      <c r="C25" s="10" t="s">
        <v>48</v>
      </c>
      <c r="D25" s="10" t="s">
        <v>33</v>
      </c>
      <c r="E25" s="10" t="s">
        <v>1</v>
      </c>
      <c r="F25" s="15" t="s">
        <v>46</v>
      </c>
      <c r="G25" s="15" t="s">
        <v>46</v>
      </c>
      <c r="H25" s="13">
        <f t="shared" si="2"/>
        <v>0</v>
      </c>
      <c r="I25" s="13">
        <f t="shared" si="2"/>
        <v>0</v>
      </c>
      <c r="J25" s="13">
        <f t="shared" si="2"/>
        <v>0</v>
      </c>
      <c r="K25" s="14" t="e">
        <f t="shared" si="1"/>
        <v>#DIV/0!</v>
      </c>
      <c r="L25" s="2"/>
    </row>
    <row r="26" spans="1:12" ht="26.4" hidden="1" outlineLevel="3" x14ac:dyDescent="0.3">
      <c r="A26" s="6" t="s">
        <v>56</v>
      </c>
      <c r="B26" s="7" t="s">
        <v>22</v>
      </c>
      <c r="C26" s="7" t="s">
        <v>48</v>
      </c>
      <c r="D26" s="7" t="s">
        <v>33</v>
      </c>
      <c r="E26" s="7" t="s">
        <v>1</v>
      </c>
      <c r="F26" s="7" t="s">
        <v>57</v>
      </c>
      <c r="G26" s="5" t="s">
        <v>46</v>
      </c>
      <c r="H26" s="16">
        <f t="shared" si="2"/>
        <v>0</v>
      </c>
      <c r="I26" s="16">
        <f t="shared" si="2"/>
        <v>0</v>
      </c>
      <c r="J26" s="16">
        <f t="shared" si="2"/>
        <v>0</v>
      </c>
      <c r="K26" s="14" t="e">
        <f t="shared" si="1"/>
        <v>#DIV/0!</v>
      </c>
      <c r="L26" s="2"/>
    </row>
    <row r="27" spans="1:12" ht="39.6" hidden="1" outlineLevel="4" x14ac:dyDescent="0.3">
      <c r="A27" s="6" t="s">
        <v>52</v>
      </c>
      <c r="B27" s="7" t="s">
        <v>22</v>
      </c>
      <c r="C27" s="7" t="s">
        <v>48</v>
      </c>
      <c r="D27" s="7" t="s">
        <v>33</v>
      </c>
      <c r="E27" s="7" t="s">
        <v>1</v>
      </c>
      <c r="F27" s="7" t="s">
        <v>57</v>
      </c>
      <c r="G27" s="7" t="s">
        <v>2</v>
      </c>
      <c r="H27" s="16">
        <f t="shared" si="2"/>
        <v>0</v>
      </c>
      <c r="I27" s="16">
        <f t="shared" si="2"/>
        <v>0</v>
      </c>
      <c r="J27" s="16">
        <f t="shared" si="2"/>
        <v>0</v>
      </c>
      <c r="K27" s="14" t="e">
        <f t="shared" si="1"/>
        <v>#DIV/0!</v>
      </c>
      <c r="L27" s="2"/>
    </row>
    <row r="28" spans="1:12" ht="39.6" hidden="1" outlineLevel="5" x14ac:dyDescent="0.3">
      <c r="A28" s="6" t="s">
        <v>53</v>
      </c>
      <c r="B28" s="7" t="s">
        <v>22</v>
      </c>
      <c r="C28" s="7" t="s">
        <v>48</v>
      </c>
      <c r="D28" s="7" t="s">
        <v>33</v>
      </c>
      <c r="E28" s="7" t="s">
        <v>1</v>
      </c>
      <c r="F28" s="7" t="s">
        <v>57</v>
      </c>
      <c r="G28" s="7" t="s">
        <v>3</v>
      </c>
      <c r="H28" s="16">
        <v>0</v>
      </c>
      <c r="I28" s="16">
        <v>0</v>
      </c>
      <c r="J28" s="16">
        <v>0</v>
      </c>
      <c r="K28" s="14" t="e">
        <f t="shared" si="1"/>
        <v>#DIV/0!</v>
      </c>
      <c r="L28" s="2"/>
    </row>
    <row r="29" spans="1:12" ht="66" outlineLevel="6" x14ac:dyDescent="0.3">
      <c r="A29" s="9" t="s">
        <v>58</v>
      </c>
      <c r="B29" s="10" t="s">
        <v>23</v>
      </c>
      <c r="C29" s="11" t="s">
        <v>46</v>
      </c>
      <c r="D29" s="11" t="s">
        <v>46</v>
      </c>
      <c r="E29" s="11" t="s">
        <v>46</v>
      </c>
      <c r="F29" s="11" t="s">
        <v>46</v>
      </c>
      <c r="G29" s="11" t="s">
        <v>46</v>
      </c>
      <c r="H29" s="13">
        <f t="shared" ref="H29:J33" si="3">H30</f>
        <v>3202401.4</v>
      </c>
      <c r="I29" s="13">
        <f t="shared" si="3"/>
        <v>3202401.4</v>
      </c>
      <c r="J29" s="13">
        <f t="shared" si="3"/>
        <v>2838412.43</v>
      </c>
      <c r="K29" s="14">
        <f t="shared" si="1"/>
        <v>0.88633874254489153</v>
      </c>
      <c r="L29" s="2"/>
    </row>
    <row r="30" spans="1:12" ht="26.4" x14ac:dyDescent="0.3">
      <c r="A30" s="9" t="s">
        <v>59</v>
      </c>
      <c r="B30" s="10" t="s">
        <v>23</v>
      </c>
      <c r="C30" s="10" t="s">
        <v>48</v>
      </c>
      <c r="D30" s="10" t="s">
        <v>33</v>
      </c>
      <c r="E30" s="11" t="s">
        <v>46</v>
      </c>
      <c r="F30" s="11" t="s">
        <v>46</v>
      </c>
      <c r="G30" s="11" t="s">
        <v>46</v>
      </c>
      <c r="H30" s="13">
        <f t="shared" si="3"/>
        <v>3202401.4</v>
      </c>
      <c r="I30" s="13">
        <f t="shared" si="3"/>
        <v>3202401.4</v>
      </c>
      <c r="J30" s="13">
        <f t="shared" si="3"/>
        <v>2838412.43</v>
      </c>
      <c r="K30" s="14">
        <f t="shared" si="1"/>
        <v>0.88633874254489153</v>
      </c>
      <c r="L30" s="2"/>
    </row>
    <row r="31" spans="1:12" outlineLevel="2" x14ac:dyDescent="0.3">
      <c r="A31" s="9" t="s">
        <v>49</v>
      </c>
      <c r="B31" s="10" t="s">
        <v>23</v>
      </c>
      <c r="C31" s="10" t="s">
        <v>48</v>
      </c>
      <c r="D31" s="10" t="s">
        <v>33</v>
      </c>
      <c r="E31" s="10" t="s">
        <v>1</v>
      </c>
      <c r="F31" s="15" t="s">
        <v>46</v>
      </c>
      <c r="G31" s="15" t="s">
        <v>46</v>
      </c>
      <c r="H31" s="13">
        <f t="shared" si="3"/>
        <v>3202401.4</v>
      </c>
      <c r="I31" s="13">
        <f t="shared" si="3"/>
        <v>3202401.4</v>
      </c>
      <c r="J31" s="13">
        <f t="shared" si="3"/>
        <v>2838412.43</v>
      </c>
      <c r="K31" s="14">
        <f t="shared" si="1"/>
        <v>0.88633874254489153</v>
      </c>
      <c r="L31" s="2"/>
    </row>
    <row r="32" spans="1:12" ht="26.4" outlineLevel="3" x14ac:dyDescent="0.3">
      <c r="A32" s="6" t="s">
        <v>59</v>
      </c>
      <c r="B32" s="7" t="s">
        <v>23</v>
      </c>
      <c r="C32" s="7" t="s">
        <v>48</v>
      </c>
      <c r="D32" s="7" t="s">
        <v>33</v>
      </c>
      <c r="E32" s="7" t="s">
        <v>1</v>
      </c>
      <c r="F32" s="7" t="s">
        <v>60</v>
      </c>
      <c r="G32" s="5" t="s">
        <v>46</v>
      </c>
      <c r="H32" s="16">
        <f t="shared" si="3"/>
        <v>3202401.4</v>
      </c>
      <c r="I32" s="16">
        <f t="shared" si="3"/>
        <v>3202401.4</v>
      </c>
      <c r="J32" s="16">
        <f t="shared" si="3"/>
        <v>2838412.43</v>
      </c>
      <c r="K32" s="14">
        <f t="shared" si="1"/>
        <v>0.88633874254489153</v>
      </c>
      <c r="L32" s="2"/>
    </row>
    <row r="33" spans="1:12" ht="39.6" outlineLevel="4" x14ac:dyDescent="0.3">
      <c r="A33" s="6" t="s">
        <v>52</v>
      </c>
      <c r="B33" s="7" t="s">
        <v>23</v>
      </c>
      <c r="C33" s="7" t="s">
        <v>48</v>
      </c>
      <c r="D33" s="7" t="s">
        <v>33</v>
      </c>
      <c r="E33" s="7" t="s">
        <v>1</v>
      </c>
      <c r="F33" s="7" t="s">
        <v>60</v>
      </c>
      <c r="G33" s="7" t="s">
        <v>2</v>
      </c>
      <c r="H33" s="16">
        <f t="shared" si="3"/>
        <v>3202401.4</v>
      </c>
      <c r="I33" s="16">
        <f t="shared" si="3"/>
        <v>3202401.4</v>
      </c>
      <c r="J33" s="16">
        <f t="shared" si="3"/>
        <v>2838412.43</v>
      </c>
      <c r="K33" s="14">
        <f t="shared" si="1"/>
        <v>0.88633874254489153</v>
      </c>
      <c r="L33" s="2"/>
    </row>
    <row r="34" spans="1:12" ht="39.6" outlineLevel="5" x14ac:dyDescent="0.3">
      <c r="A34" s="6" t="s">
        <v>53</v>
      </c>
      <c r="B34" s="7" t="s">
        <v>23</v>
      </c>
      <c r="C34" s="7" t="s">
        <v>48</v>
      </c>
      <c r="D34" s="7" t="s">
        <v>33</v>
      </c>
      <c r="E34" s="7" t="s">
        <v>1</v>
      </c>
      <c r="F34" s="7" t="s">
        <v>60</v>
      </c>
      <c r="G34" s="7" t="s">
        <v>3</v>
      </c>
      <c r="H34" s="16">
        <v>3202401.4</v>
      </c>
      <c r="I34" s="16">
        <v>3202401.4</v>
      </c>
      <c r="J34" s="16">
        <v>2838412.43</v>
      </c>
      <c r="K34" s="14">
        <f t="shared" si="1"/>
        <v>0.88633874254489153</v>
      </c>
      <c r="L34" s="2"/>
    </row>
    <row r="35" spans="1:12" ht="79.2" outlineLevel="6" x14ac:dyDescent="0.3">
      <c r="A35" s="9" t="s">
        <v>61</v>
      </c>
      <c r="B35" s="10" t="s">
        <v>62</v>
      </c>
      <c r="C35" s="11" t="s">
        <v>46</v>
      </c>
      <c r="D35" s="11" t="s">
        <v>46</v>
      </c>
      <c r="E35" s="11" t="s">
        <v>46</v>
      </c>
      <c r="F35" s="11" t="s">
        <v>46</v>
      </c>
      <c r="G35" s="11" t="s">
        <v>46</v>
      </c>
      <c r="H35" s="13">
        <f>H36+H69+H81+H180</f>
        <v>435516853.84999996</v>
      </c>
      <c r="I35" s="13">
        <f>I36+I69+I81+I180</f>
        <v>435516853.84999996</v>
      </c>
      <c r="J35" s="13">
        <f>J36+J69+J81+J180</f>
        <v>420235869.50999993</v>
      </c>
      <c r="K35" s="14">
        <f t="shared" si="1"/>
        <v>0.96491298969278672</v>
      </c>
      <c r="L35" s="2"/>
    </row>
    <row r="36" spans="1:12" x14ac:dyDescent="0.3">
      <c r="A36" s="9" t="s">
        <v>178</v>
      </c>
      <c r="B36" s="10">
        <v>14</v>
      </c>
      <c r="C36" s="10" t="s">
        <v>48</v>
      </c>
      <c r="D36" s="11"/>
      <c r="E36" s="11"/>
      <c r="F36" s="11"/>
      <c r="G36" s="11"/>
      <c r="H36" s="13">
        <f>H37+H42+H53+H64</f>
        <v>17038008.82</v>
      </c>
      <c r="I36" s="13">
        <f>I37+I42+I53+I64</f>
        <v>17038008.82</v>
      </c>
      <c r="J36" s="13">
        <f>J37+J42+J53+J64</f>
        <v>16434321.48</v>
      </c>
      <c r="K36" s="14">
        <f t="shared" si="1"/>
        <v>0.96456819887947443</v>
      </c>
      <c r="L36" s="2"/>
    </row>
    <row r="37" spans="1:12" ht="26.4" outlineLevel="1" x14ac:dyDescent="0.3">
      <c r="A37" s="9" t="s">
        <v>63</v>
      </c>
      <c r="B37" s="10" t="s">
        <v>62</v>
      </c>
      <c r="C37" s="10" t="s">
        <v>48</v>
      </c>
      <c r="D37" s="10" t="s">
        <v>33</v>
      </c>
      <c r="E37" s="11" t="s">
        <v>46</v>
      </c>
      <c r="F37" s="11" t="s">
        <v>46</v>
      </c>
      <c r="G37" s="11" t="s">
        <v>46</v>
      </c>
      <c r="H37" s="13">
        <f t="shared" ref="H37:J40" si="4">H38</f>
        <v>200</v>
      </c>
      <c r="I37" s="13">
        <f t="shared" si="4"/>
        <v>200</v>
      </c>
      <c r="J37" s="13">
        <f t="shared" si="4"/>
        <v>0</v>
      </c>
      <c r="K37" s="14">
        <f t="shared" si="1"/>
        <v>0</v>
      </c>
      <c r="L37" s="2"/>
    </row>
    <row r="38" spans="1:12" outlineLevel="2" x14ac:dyDescent="0.3">
      <c r="A38" s="9" t="s">
        <v>49</v>
      </c>
      <c r="B38" s="10" t="s">
        <v>62</v>
      </c>
      <c r="C38" s="10" t="s">
        <v>48</v>
      </c>
      <c r="D38" s="10" t="s">
        <v>33</v>
      </c>
      <c r="E38" s="10" t="s">
        <v>1</v>
      </c>
      <c r="F38" s="15" t="s">
        <v>46</v>
      </c>
      <c r="G38" s="15" t="s">
        <v>46</v>
      </c>
      <c r="H38" s="13">
        <f t="shared" si="4"/>
        <v>200</v>
      </c>
      <c r="I38" s="13">
        <f t="shared" si="4"/>
        <v>200</v>
      </c>
      <c r="J38" s="13">
        <f t="shared" si="4"/>
        <v>0</v>
      </c>
      <c r="K38" s="14">
        <f t="shared" si="1"/>
        <v>0</v>
      </c>
      <c r="L38" s="2"/>
    </row>
    <row r="39" spans="1:12" ht="211.2" outlineLevel="3" x14ac:dyDescent="0.3">
      <c r="A39" s="6" t="s">
        <v>64</v>
      </c>
      <c r="B39" s="7" t="s">
        <v>62</v>
      </c>
      <c r="C39" s="7" t="s">
        <v>48</v>
      </c>
      <c r="D39" s="7" t="s">
        <v>33</v>
      </c>
      <c r="E39" s="7" t="s">
        <v>1</v>
      </c>
      <c r="F39" s="7" t="s">
        <v>65</v>
      </c>
      <c r="G39" s="5" t="s">
        <v>46</v>
      </c>
      <c r="H39" s="16">
        <f t="shared" si="4"/>
        <v>200</v>
      </c>
      <c r="I39" s="16">
        <f t="shared" si="4"/>
        <v>200</v>
      </c>
      <c r="J39" s="16">
        <f t="shared" si="4"/>
        <v>0</v>
      </c>
      <c r="K39" s="14">
        <f t="shared" si="1"/>
        <v>0</v>
      </c>
      <c r="L39" s="2"/>
    </row>
    <row r="40" spans="1:12" outlineLevel="4" x14ac:dyDescent="0.3">
      <c r="A40" s="6" t="s">
        <v>66</v>
      </c>
      <c r="B40" s="7" t="s">
        <v>62</v>
      </c>
      <c r="C40" s="7" t="s">
        <v>48</v>
      </c>
      <c r="D40" s="7" t="s">
        <v>33</v>
      </c>
      <c r="E40" s="7" t="s">
        <v>1</v>
      </c>
      <c r="F40" s="7" t="s">
        <v>65</v>
      </c>
      <c r="G40" s="7" t="s">
        <v>4</v>
      </c>
      <c r="H40" s="16">
        <f t="shared" si="4"/>
        <v>200</v>
      </c>
      <c r="I40" s="16">
        <f t="shared" si="4"/>
        <v>200</v>
      </c>
      <c r="J40" s="16">
        <f t="shared" si="4"/>
        <v>0</v>
      </c>
      <c r="K40" s="14">
        <f t="shared" si="1"/>
        <v>0</v>
      </c>
      <c r="L40" s="2"/>
    </row>
    <row r="41" spans="1:12" outlineLevel="5" x14ac:dyDescent="0.3">
      <c r="A41" s="6" t="s">
        <v>67</v>
      </c>
      <c r="B41" s="7" t="s">
        <v>62</v>
      </c>
      <c r="C41" s="7" t="s">
        <v>48</v>
      </c>
      <c r="D41" s="7" t="s">
        <v>33</v>
      </c>
      <c r="E41" s="7" t="s">
        <v>1</v>
      </c>
      <c r="F41" s="7" t="s">
        <v>65</v>
      </c>
      <c r="G41" s="7" t="s">
        <v>5</v>
      </c>
      <c r="H41" s="16">
        <v>200</v>
      </c>
      <c r="I41" s="16">
        <v>200</v>
      </c>
      <c r="J41" s="16">
        <v>0</v>
      </c>
      <c r="K41" s="14">
        <f t="shared" si="1"/>
        <v>0</v>
      </c>
      <c r="L41" s="2"/>
    </row>
    <row r="42" spans="1:12" ht="79.2" outlineLevel="6" x14ac:dyDescent="0.3">
      <c r="A42" s="9" t="s">
        <v>68</v>
      </c>
      <c r="B42" s="10" t="s">
        <v>62</v>
      </c>
      <c r="C42" s="10" t="s">
        <v>48</v>
      </c>
      <c r="D42" s="10" t="s">
        <v>20</v>
      </c>
      <c r="E42" s="11" t="s">
        <v>46</v>
      </c>
      <c r="F42" s="11" t="s">
        <v>46</v>
      </c>
      <c r="G42" s="11" t="s">
        <v>46</v>
      </c>
      <c r="H42" s="13">
        <f>H43</f>
        <v>665000</v>
      </c>
      <c r="I42" s="13">
        <f>I43</f>
        <v>665000</v>
      </c>
      <c r="J42" s="13">
        <f>J43</f>
        <v>229321.48</v>
      </c>
      <c r="K42" s="14">
        <f t="shared" si="1"/>
        <v>0.34484433082706767</v>
      </c>
      <c r="L42" s="2"/>
    </row>
    <row r="43" spans="1:12" outlineLevel="2" x14ac:dyDescent="0.3">
      <c r="A43" s="9" t="s">
        <v>49</v>
      </c>
      <c r="B43" s="10" t="s">
        <v>62</v>
      </c>
      <c r="C43" s="10" t="s">
        <v>48</v>
      </c>
      <c r="D43" s="10" t="s">
        <v>20</v>
      </c>
      <c r="E43" s="10" t="s">
        <v>1</v>
      </c>
      <c r="F43" s="15" t="s">
        <v>46</v>
      </c>
      <c r="G43" s="15" t="s">
        <v>46</v>
      </c>
      <c r="H43" s="13">
        <f>H44+H47+H50</f>
        <v>665000</v>
      </c>
      <c r="I43" s="13">
        <f>I44+I47+I50</f>
        <v>665000</v>
      </c>
      <c r="J43" s="13">
        <f>J44+J47+J50</f>
        <v>229321.48</v>
      </c>
      <c r="K43" s="14">
        <f t="shared" si="1"/>
        <v>0.34484433082706767</v>
      </c>
      <c r="L43" s="2"/>
    </row>
    <row r="44" spans="1:12" ht="39.6" outlineLevel="3" x14ac:dyDescent="0.3">
      <c r="A44" s="6" t="s">
        <v>69</v>
      </c>
      <c r="B44" s="7" t="s">
        <v>62</v>
      </c>
      <c r="C44" s="7" t="s">
        <v>48</v>
      </c>
      <c r="D44" s="7" t="s">
        <v>20</v>
      </c>
      <c r="E44" s="7" t="s">
        <v>1</v>
      </c>
      <c r="F44" s="7" t="s">
        <v>70</v>
      </c>
      <c r="G44" s="5" t="s">
        <v>46</v>
      </c>
      <c r="H44" s="16">
        <f t="shared" ref="H44:J45" si="5">H45</f>
        <v>26000</v>
      </c>
      <c r="I44" s="16">
        <f t="shared" si="5"/>
        <v>26000</v>
      </c>
      <c r="J44" s="16">
        <f t="shared" si="5"/>
        <v>11674.86</v>
      </c>
      <c r="K44" s="14">
        <f t="shared" si="1"/>
        <v>0.44903307692307692</v>
      </c>
      <c r="L44" s="2"/>
    </row>
    <row r="45" spans="1:12" ht="39.6" outlineLevel="4" x14ac:dyDescent="0.3">
      <c r="A45" s="6" t="s">
        <v>52</v>
      </c>
      <c r="B45" s="7" t="s">
        <v>62</v>
      </c>
      <c r="C45" s="7" t="s">
        <v>48</v>
      </c>
      <c r="D45" s="7" t="s">
        <v>20</v>
      </c>
      <c r="E45" s="7" t="s">
        <v>1</v>
      </c>
      <c r="F45" s="7" t="s">
        <v>70</v>
      </c>
      <c r="G45" s="7" t="s">
        <v>2</v>
      </c>
      <c r="H45" s="16">
        <f t="shared" si="5"/>
        <v>26000</v>
      </c>
      <c r="I45" s="16">
        <f t="shared" si="5"/>
        <v>26000</v>
      </c>
      <c r="J45" s="16">
        <f t="shared" si="5"/>
        <v>11674.86</v>
      </c>
      <c r="K45" s="14">
        <f t="shared" si="1"/>
        <v>0.44903307692307692</v>
      </c>
      <c r="L45" s="2"/>
    </row>
    <row r="46" spans="1:12" ht="39.6" outlineLevel="5" x14ac:dyDescent="0.3">
      <c r="A46" s="6" t="s">
        <v>53</v>
      </c>
      <c r="B46" s="7" t="s">
        <v>62</v>
      </c>
      <c r="C46" s="7" t="s">
        <v>48</v>
      </c>
      <c r="D46" s="7" t="s">
        <v>20</v>
      </c>
      <c r="E46" s="7" t="s">
        <v>1</v>
      </c>
      <c r="F46" s="7" t="s">
        <v>70</v>
      </c>
      <c r="G46" s="7" t="s">
        <v>3</v>
      </c>
      <c r="H46" s="16">
        <v>26000</v>
      </c>
      <c r="I46" s="16">
        <v>26000</v>
      </c>
      <c r="J46" s="16">
        <v>11674.86</v>
      </c>
      <c r="K46" s="14">
        <f t="shared" si="1"/>
        <v>0.44903307692307692</v>
      </c>
      <c r="L46" s="2"/>
    </row>
    <row r="47" spans="1:12" ht="26.4" outlineLevel="6" x14ac:dyDescent="0.3">
      <c r="A47" s="6" t="s">
        <v>71</v>
      </c>
      <c r="B47" s="7" t="s">
        <v>62</v>
      </c>
      <c r="C47" s="7" t="s">
        <v>48</v>
      </c>
      <c r="D47" s="7" t="s">
        <v>20</v>
      </c>
      <c r="E47" s="7" t="s">
        <v>1</v>
      </c>
      <c r="F47" s="7" t="s">
        <v>72</v>
      </c>
      <c r="G47" s="5" t="s">
        <v>46</v>
      </c>
      <c r="H47" s="16">
        <f t="shared" ref="H47:J48" si="6">H48</f>
        <v>89000</v>
      </c>
      <c r="I47" s="16">
        <f t="shared" si="6"/>
        <v>89000</v>
      </c>
      <c r="J47" s="16">
        <f t="shared" si="6"/>
        <v>44146.62</v>
      </c>
      <c r="K47" s="14">
        <f t="shared" si="1"/>
        <v>0.49602943820224721</v>
      </c>
      <c r="L47" s="2"/>
    </row>
    <row r="48" spans="1:12" ht="39.6" outlineLevel="4" x14ac:dyDescent="0.3">
      <c r="A48" s="6" t="s">
        <v>52</v>
      </c>
      <c r="B48" s="7" t="s">
        <v>62</v>
      </c>
      <c r="C48" s="7" t="s">
        <v>48</v>
      </c>
      <c r="D48" s="7" t="s">
        <v>20</v>
      </c>
      <c r="E48" s="7" t="s">
        <v>1</v>
      </c>
      <c r="F48" s="7" t="s">
        <v>72</v>
      </c>
      <c r="G48" s="7" t="s">
        <v>2</v>
      </c>
      <c r="H48" s="16">
        <f t="shared" si="6"/>
        <v>89000</v>
      </c>
      <c r="I48" s="16">
        <f t="shared" si="6"/>
        <v>89000</v>
      </c>
      <c r="J48" s="16">
        <f t="shared" si="6"/>
        <v>44146.62</v>
      </c>
      <c r="K48" s="14">
        <f t="shared" si="1"/>
        <v>0.49602943820224721</v>
      </c>
      <c r="L48" s="2"/>
    </row>
    <row r="49" spans="1:12" ht="39.6" outlineLevel="5" x14ac:dyDescent="0.3">
      <c r="A49" s="6" t="s">
        <v>53</v>
      </c>
      <c r="B49" s="7" t="s">
        <v>62</v>
      </c>
      <c r="C49" s="7" t="s">
        <v>48</v>
      </c>
      <c r="D49" s="7" t="s">
        <v>20</v>
      </c>
      <c r="E49" s="7" t="s">
        <v>1</v>
      </c>
      <c r="F49" s="7" t="s">
        <v>72</v>
      </c>
      <c r="G49" s="7" t="s">
        <v>3</v>
      </c>
      <c r="H49" s="16">
        <v>89000</v>
      </c>
      <c r="I49" s="16">
        <v>89000</v>
      </c>
      <c r="J49" s="16">
        <v>44146.62</v>
      </c>
      <c r="K49" s="14">
        <f t="shared" si="1"/>
        <v>0.49602943820224721</v>
      </c>
      <c r="L49" s="2"/>
    </row>
    <row r="50" spans="1:12" ht="92.4" outlineLevel="6" x14ac:dyDescent="0.3">
      <c r="A50" s="6" t="s">
        <v>73</v>
      </c>
      <c r="B50" s="7" t="s">
        <v>62</v>
      </c>
      <c r="C50" s="7" t="s">
        <v>48</v>
      </c>
      <c r="D50" s="7" t="s">
        <v>20</v>
      </c>
      <c r="E50" s="7" t="s">
        <v>1</v>
      </c>
      <c r="F50" s="7" t="s">
        <v>74</v>
      </c>
      <c r="G50" s="5" t="s">
        <v>46</v>
      </c>
      <c r="H50" s="16">
        <f t="shared" ref="H50:J51" si="7">H51</f>
        <v>550000</v>
      </c>
      <c r="I50" s="16">
        <f t="shared" si="7"/>
        <v>550000</v>
      </c>
      <c r="J50" s="16">
        <f t="shared" si="7"/>
        <v>173500</v>
      </c>
      <c r="K50" s="14">
        <f t="shared" si="1"/>
        <v>0.31545454545454543</v>
      </c>
      <c r="L50" s="2"/>
    </row>
    <row r="51" spans="1:12" outlineLevel="4" x14ac:dyDescent="0.3">
      <c r="A51" s="6" t="s">
        <v>66</v>
      </c>
      <c r="B51" s="7" t="s">
        <v>62</v>
      </c>
      <c r="C51" s="7" t="s">
        <v>48</v>
      </c>
      <c r="D51" s="7" t="s">
        <v>20</v>
      </c>
      <c r="E51" s="7" t="s">
        <v>1</v>
      </c>
      <c r="F51" s="7" t="s">
        <v>74</v>
      </c>
      <c r="G51" s="7" t="s">
        <v>4</v>
      </c>
      <c r="H51" s="16">
        <f t="shared" si="7"/>
        <v>550000</v>
      </c>
      <c r="I51" s="16">
        <f t="shared" si="7"/>
        <v>550000</v>
      </c>
      <c r="J51" s="16">
        <f t="shared" si="7"/>
        <v>173500</v>
      </c>
      <c r="K51" s="14">
        <f t="shared" si="1"/>
        <v>0.31545454545454543</v>
      </c>
      <c r="L51" s="2"/>
    </row>
    <row r="52" spans="1:12" outlineLevel="5" x14ac:dyDescent="0.3">
      <c r="A52" s="6" t="s">
        <v>67</v>
      </c>
      <c r="B52" s="7" t="s">
        <v>62</v>
      </c>
      <c r="C52" s="7" t="s">
        <v>48</v>
      </c>
      <c r="D52" s="7" t="s">
        <v>20</v>
      </c>
      <c r="E52" s="7" t="s">
        <v>1</v>
      </c>
      <c r="F52" s="7" t="s">
        <v>74</v>
      </c>
      <c r="G52" s="7" t="s">
        <v>5</v>
      </c>
      <c r="H52" s="16">
        <v>550000</v>
      </c>
      <c r="I52" s="16">
        <v>550000</v>
      </c>
      <c r="J52" s="16">
        <v>173500</v>
      </c>
      <c r="K52" s="14">
        <f t="shared" si="1"/>
        <v>0.31545454545454543</v>
      </c>
      <c r="L52" s="2"/>
    </row>
    <row r="53" spans="1:12" ht="39.6" outlineLevel="6" x14ac:dyDescent="0.3">
      <c r="A53" s="9" t="s">
        <v>75</v>
      </c>
      <c r="B53" s="10" t="s">
        <v>62</v>
      </c>
      <c r="C53" s="10" t="s">
        <v>48</v>
      </c>
      <c r="D53" s="10" t="s">
        <v>22</v>
      </c>
      <c r="E53" s="11" t="s">
        <v>46</v>
      </c>
      <c r="F53" s="11" t="s">
        <v>46</v>
      </c>
      <c r="G53" s="11" t="s">
        <v>46</v>
      </c>
      <c r="H53" s="13">
        <f>H54</f>
        <v>16322808.82</v>
      </c>
      <c r="I53" s="13">
        <f>I54</f>
        <v>16322808.82</v>
      </c>
      <c r="J53" s="13">
        <f>J54</f>
        <v>16205000</v>
      </c>
      <c r="K53" s="14">
        <f t="shared" si="1"/>
        <v>0.992782564490025</v>
      </c>
      <c r="L53" s="2"/>
    </row>
    <row r="54" spans="1:12" outlineLevel="4" x14ac:dyDescent="0.3">
      <c r="A54" s="9" t="s">
        <v>49</v>
      </c>
      <c r="B54" s="10" t="s">
        <v>62</v>
      </c>
      <c r="C54" s="10" t="s">
        <v>48</v>
      </c>
      <c r="D54" s="10" t="s">
        <v>22</v>
      </c>
      <c r="E54" s="10" t="s">
        <v>1</v>
      </c>
      <c r="F54" s="15" t="s">
        <v>46</v>
      </c>
      <c r="G54" s="15" t="s">
        <v>46</v>
      </c>
      <c r="H54" s="13">
        <f>H55+H58+H61</f>
        <v>16322808.82</v>
      </c>
      <c r="I54" s="13">
        <f>I55+I58+I61</f>
        <v>16322808.82</v>
      </c>
      <c r="J54" s="13">
        <f>J55+J58+J61</f>
        <v>16205000</v>
      </c>
      <c r="K54" s="14">
        <f t="shared" si="1"/>
        <v>0.992782564490025</v>
      </c>
      <c r="L54" s="2"/>
    </row>
    <row r="55" spans="1:12" ht="92.4" outlineLevel="5" x14ac:dyDescent="0.3">
      <c r="A55" s="6" t="s">
        <v>76</v>
      </c>
      <c r="B55" s="7" t="s">
        <v>62</v>
      </c>
      <c r="C55" s="7" t="s">
        <v>48</v>
      </c>
      <c r="D55" s="7" t="s">
        <v>22</v>
      </c>
      <c r="E55" s="7" t="s">
        <v>1</v>
      </c>
      <c r="F55" s="7" t="s">
        <v>77</v>
      </c>
      <c r="G55" s="5" t="s">
        <v>46</v>
      </c>
      <c r="H55" s="16">
        <f t="shared" ref="H55:J56" si="8">H56</f>
        <v>8680523</v>
      </c>
      <c r="I55" s="16">
        <f t="shared" si="8"/>
        <v>8680523</v>
      </c>
      <c r="J55" s="16">
        <f t="shared" si="8"/>
        <v>8570000</v>
      </c>
      <c r="K55" s="14">
        <f t="shared" si="1"/>
        <v>0.98726770264879204</v>
      </c>
      <c r="L55" s="2"/>
    </row>
    <row r="56" spans="1:12" outlineLevel="6" x14ac:dyDescent="0.3">
      <c r="A56" s="6" t="s">
        <v>66</v>
      </c>
      <c r="B56" s="7" t="s">
        <v>62</v>
      </c>
      <c r="C56" s="7" t="s">
        <v>48</v>
      </c>
      <c r="D56" s="7" t="s">
        <v>22</v>
      </c>
      <c r="E56" s="7" t="s">
        <v>1</v>
      </c>
      <c r="F56" s="7" t="s">
        <v>77</v>
      </c>
      <c r="G56" s="7" t="s">
        <v>4</v>
      </c>
      <c r="H56" s="16">
        <f t="shared" si="8"/>
        <v>8680523</v>
      </c>
      <c r="I56" s="16">
        <f t="shared" si="8"/>
        <v>8680523</v>
      </c>
      <c r="J56" s="16">
        <f t="shared" si="8"/>
        <v>8570000</v>
      </c>
      <c r="K56" s="14">
        <f t="shared" si="1"/>
        <v>0.98726770264879204</v>
      </c>
      <c r="L56" s="2"/>
    </row>
    <row r="57" spans="1:12" outlineLevel="2" x14ac:dyDescent="0.3">
      <c r="A57" s="6" t="s">
        <v>67</v>
      </c>
      <c r="B57" s="7" t="s">
        <v>62</v>
      </c>
      <c r="C57" s="7" t="s">
        <v>48</v>
      </c>
      <c r="D57" s="7" t="s">
        <v>22</v>
      </c>
      <c r="E57" s="7" t="s">
        <v>1</v>
      </c>
      <c r="F57" s="7" t="s">
        <v>77</v>
      </c>
      <c r="G57" s="7" t="s">
        <v>5</v>
      </c>
      <c r="H57" s="16">
        <v>8680523</v>
      </c>
      <c r="I57" s="16">
        <v>8680523</v>
      </c>
      <c r="J57" s="16">
        <v>8570000</v>
      </c>
      <c r="K57" s="14">
        <f t="shared" si="1"/>
        <v>0.98726770264879204</v>
      </c>
      <c r="L57" s="2"/>
    </row>
    <row r="58" spans="1:12" ht="92.4" outlineLevel="3" x14ac:dyDescent="0.3">
      <c r="A58" s="6" t="s">
        <v>78</v>
      </c>
      <c r="B58" s="7" t="s">
        <v>62</v>
      </c>
      <c r="C58" s="7" t="s">
        <v>48</v>
      </c>
      <c r="D58" s="7" t="s">
        <v>22</v>
      </c>
      <c r="E58" s="7" t="s">
        <v>1</v>
      </c>
      <c r="F58" s="7" t="s">
        <v>79</v>
      </c>
      <c r="G58" s="5" t="s">
        <v>46</v>
      </c>
      <c r="H58" s="16">
        <f t="shared" ref="H58:J59" si="9">H59</f>
        <v>6062285.8200000003</v>
      </c>
      <c r="I58" s="16">
        <f t="shared" si="9"/>
        <v>6062285.8200000003</v>
      </c>
      <c r="J58" s="16">
        <f t="shared" si="9"/>
        <v>6055000</v>
      </c>
      <c r="K58" s="14">
        <f t="shared" si="1"/>
        <v>0.99879817279878758</v>
      </c>
      <c r="L58" s="2"/>
    </row>
    <row r="59" spans="1:12" outlineLevel="4" x14ac:dyDescent="0.3">
      <c r="A59" s="6" t="s">
        <v>66</v>
      </c>
      <c r="B59" s="7" t="s">
        <v>62</v>
      </c>
      <c r="C59" s="7" t="s">
        <v>48</v>
      </c>
      <c r="D59" s="7" t="s">
        <v>22</v>
      </c>
      <c r="E59" s="7" t="s">
        <v>1</v>
      </c>
      <c r="F59" s="7" t="s">
        <v>79</v>
      </c>
      <c r="G59" s="7" t="s">
        <v>4</v>
      </c>
      <c r="H59" s="16">
        <f t="shared" si="9"/>
        <v>6062285.8200000003</v>
      </c>
      <c r="I59" s="16">
        <f t="shared" si="9"/>
        <v>6062285.8200000003</v>
      </c>
      <c r="J59" s="16">
        <f t="shared" si="9"/>
        <v>6055000</v>
      </c>
      <c r="K59" s="14">
        <f t="shared" si="1"/>
        <v>0.99879817279878758</v>
      </c>
      <c r="L59" s="2"/>
    </row>
    <row r="60" spans="1:12" outlineLevel="5" x14ac:dyDescent="0.3">
      <c r="A60" s="6" t="s">
        <v>67</v>
      </c>
      <c r="B60" s="7" t="s">
        <v>62</v>
      </c>
      <c r="C60" s="7" t="s">
        <v>48</v>
      </c>
      <c r="D60" s="7" t="s">
        <v>22</v>
      </c>
      <c r="E60" s="7" t="s">
        <v>1</v>
      </c>
      <c r="F60" s="7" t="s">
        <v>79</v>
      </c>
      <c r="G60" s="7" t="s">
        <v>5</v>
      </c>
      <c r="H60" s="16">
        <v>6062285.8200000003</v>
      </c>
      <c r="I60" s="16">
        <v>6062285.8200000003</v>
      </c>
      <c r="J60" s="16">
        <v>6055000</v>
      </c>
      <c r="K60" s="14">
        <f t="shared" si="1"/>
        <v>0.99879817279878758</v>
      </c>
      <c r="L60" s="2"/>
    </row>
    <row r="61" spans="1:12" ht="92.4" outlineLevel="6" x14ac:dyDescent="0.3">
      <c r="A61" s="6" t="s">
        <v>80</v>
      </c>
      <c r="B61" s="7" t="s">
        <v>62</v>
      </c>
      <c r="C61" s="7" t="s">
        <v>48</v>
      </c>
      <c r="D61" s="7" t="s">
        <v>22</v>
      </c>
      <c r="E61" s="7" t="s">
        <v>1</v>
      </c>
      <c r="F61" s="7" t="s">
        <v>81</v>
      </c>
      <c r="G61" s="5" t="s">
        <v>46</v>
      </c>
      <c r="H61" s="16">
        <f t="shared" ref="H61:J62" si="10">H62</f>
        <v>1580000</v>
      </c>
      <c r="I61" s="16">
        <f t="shared" si="10"/>
        <v>1580000</v>
      </c>
      <c r="J61" s="16">
        <f t="shared" si="10"/>
        <v>1580000</v>
      </c>
      <c r="K61" s="14">
        <f t="shared" si="1"/>
        <v>1</v>
      </c>
      <c r="L61" s="2"/>
    </row>
    <row r="62" spans="1:12" outlineLevel="4" x14ac:dyDescent="0.3">
      <c r="A62" s="6" t="s">
        <v>66</v>
      </c>
      <c r="B62" s="7" t="s">
        <v>62</v>
      </c>
      <c r="C62" s="7" t="s">
        <v>48</v>
      </c>
      <c r="D62" s="7" t="s">
        <v>22</v>
      </c>
      <c r="E62" s="7" t="s">
        <v>1</v>
      </c>
      <c r="F62" s="7" t="s">
        <v>81</v>
      </c>
      <c r="G62" s="7" t="s">
        <v>4</v>
      </c>
      <c r="H62" s="16">
        <f t="shared" si="10"/>
        <v>1580000</v>
      </c>
      <c r="I62" s="16">
        <f t="shared" si="10"/>
        <v>1580000</v>
      </c>
      <c r="J62" s="16">
        <f t="shared" si="10"/>
        <v>1580000</v>
      </c>
      <c r="K62" s="14">
        <f t="shared" si="1"/>
        <v>1</v>
      </c>
      <c r="L62" s="2"/>
    </row>
    <row r="63" spans="1:12" outlineLevel="5" x14ac:dyDescent="0.3">
      <c r="A63" s="6" t="s">
        <v>67</v>
      </c>
      <c r="B63" s="7" t="s">
        <v>62</v>
      </c>
      <c r="C63" s="7" t="s">
        <v>48</v>
      </c>
      <c r="D63" s="7" t="s">
        <v>22</v>
      </c>
      <c r="E63" s="7" t="s">
        <v>1</v>
      </c>
      <c r="F63" s="7" t="s">
        <v>81</v>
      </c>
      <c r="G63" s="7" t="s">
        <v>5</v>
      </c>
      <c r="H63" s="16">
        <v>1580000</v>
      </c>
      <c r="I63" s="16">
        <v>1580000</v>
      </c>
      <c r="J63" s="16">
        <v>1580000</v>
      </c>
      <c r="K63" s="14">
        <f t="shared" si="1"/>
        <v>1</v>
      </c>
      <c r="L63" s="2"/>
    </row>
    <row r="64" spans="1:12" ht="66" outlineLevel="6" x14ac:dyDescent="0.3">
      <c r="A64" s="9" t="s">
        <v>82</v>
      </c>
      <c r="B64" s="10" t="s">
        <v>62</v>
      </c>
      <c r="C64" s="10" t="s">
        <v>48</v>
      </c>
      <c r="D64" s="10" t="s">
        <v>34</v>
      </c>
      <c r="E64" s="11" t="s">
        <v>46</v>
      </c>
      <c r="F64" s="11" t="s">
        <v>46</v>
      </c>
      <c r="G64" s="11" t="s">
        <v>46</v>
      </c>
      <c r="H64" s="13">
        <f t="shared" ref="H64:J67" si="11">H65</f>
        <v>50000</v>
      </c>
      <c r="I64" s="13">
        <f t="shared" si="11"/>
        <v>50000</v>
      </c>
      <c r="J64" s="13">
        <f t="shared" si="11"/>
        <v>0</v>
      </c>
      <c r="K64" s="14">
        <f t="shared" si="1"/>
        <v>0</v>
      </c>
      <c r="L64" s="2"/>
    </row>
    <row r="65" spans="1:12" outlineLevel="4" x14ac:dyDescent="0.3">
      <c r="A65" s="9" t="s">
        <v>49</v>
      </c>
      <c r="B65" s="10" t="s">
        <v>62</v>
      </c>
      <c r="C65" s="10" t="s">
        <v>48</v>
      </c>
      <c r="D65" s="10" t="s">
        <v>34</v>
      </c>
      <c r="E65" s="10" t="s">
        <v>1</v>
      </c>
      <c r="F65" s="15" t="s">
        <v>46</v>
      </c>
      <c r="G65" s="15" t="s">
        <v>46</v>
      </c>
      <c r="H65" s="13">
        <f t="shared" si="11"/>
        <v>50000</v>
      </c>
      <c r="I65" s="13">
        <f t="shared" si="11"/>
        <v>50000</v>
      </c>
      <c r="J65" s="13">
        <f t="shared" si="11"/>
        <v>0</v>
      </c>
      <c r="K65" s="14">
        <f t="shared" si="1"/>
        <v>0</v>
      </c>
      <c r="L65" s="2"/>
    </row>
    <row r="66" spans="1:12" ht="26.4" outlineLevel="5" x14ac:dyDescent="0.3">
      <c r="A66" s="6" t="s">
        <v>83</v>
      </c>
      <c r="B66" s="7" t="s">
        <v>62</v>
      </c>
      <c r="C66" s="7" t="s">
        <v>48</v>
      </c>
      <c r="D66" s="7" t="s">
        <v>34</v>
      </c>
      <c r="E66" s="7" t="s">
        <v>1</v>
      </c>
      <c r="F66" s="7" t="s">
        <v>84</v>
      </c>
      <c r="G66" s="5" t="s">
        <v>46</v>
      </c>
      <c r="H66" s="16">
        <f t="shared" si="11"/>
        <v>50000</v>
      </c>
      <c r="I66" s="16">
        <f t="shared" si="11"/>
        <v>50000</v>
      </c>
      <c r="J66" s="16">
        <f t="shared" si="11"/>
        <v>0</v>
      </c>
      <c r="K66" s="14">
        <f t="shared" si="1"/>
        <v>0</v>
      </c>
      <c r="L66" s="2"/>
    </row>
    <row r="67" spans="1:12" ht="39.6" outlineLevel="6" x14ac:dyDescent="0.3">
      <c r="A67" s="6" t="s">
        <v>52</v>
      </c>
      <c r="B67" s="7" t="s">
        <v>62</v>
      </c>
      <c r="C67" s="7" t="s">
        <v>48</v>
      </c>
      <c r="D67" s="7" t="s">
        <v>34</v>
      </c>
      <c r="E67" s="7" t="s">
        <v>1</v>
      </c>
      <c r="F67" s="7" t="s">
        <v>84</v>
      </c>
      <c r="G67" s="7" t="s">
        <v>2</v>
      </c>
      <c r="H67" s="16">
        <f t="shared" si="11"/>
        <v>50000</v>
      </c>
      <c r="I67" s="16">
        <f t="shared" si="11"/>
        <v>50000</v>
      </c>
      <c r="J67" s="16">
        <f t="shared" si="11"/>
        <v>0</v>
      </c>
      <c r="K67" s="14">
        <f t="shared" si="1"/>
        <v>0</v>
      </c>
      <c r="L67" s="2"/>
    </row>
    <row r="68" spans="1:12" ht="39.6" outlineLevel="4" x14ac:dyDescent="0.3">
      <c r="A68" s="6" t="s">
        <v>53</v>
      </c>
      <c r="B68" s="7" t="s">
        <v>62</v>
      </c>
      <c r="C68" s="7" t="s">
        <v>48</v>
      </c>
      <c r="D68" s="7" t="s">
        <v>34</v>
      </c>
      <c r="E68" s="7" t="s">
        <v>1</v>
      </c>
      <c r="F68" s="7" t="s">
        <v>84</v>
      </c>
      <c r="G68" s="7" t="s">
        <v>3</v>
      </c>
      <c r="H68" s="16">
        <v>50000</v>
      </c>
      <c r="I68" s="16">
        <v>50000</v>
      </c>
      <c r="J68" s="16">
        <v>0</v>
      </c>
      <c r="K68" s="14">
        <f t="shared" si="1"/>
        <v>0</v>
      </c>
      <c r="L68" s="2"/>
    </row>
    <row r="69" spans="1:12" ht="66" outlineLevel="5" x14ac:dyDescent="0.3">
      <c r="A69" s="9" t="s">
        <v>85</v>
      </c>
      <c r="B69" s="10" t="s">
        <v>62</v>
      </c>
      <c r="C69" s="10" t="s">
        <v>86</v>
      </c>
      <c r="D69" s="10" t="s">
        <v>46</v>
      </c>
      <c r="E69" s="11" t="s">
        <v>46</v>
      </c>
      <c r="F69" s="11" t="s">
        <v>46</v>
      </c>
      <c r="G69" s="11" t="s">
        <v>46</v>
      </c>
      <c r="H69" s="13">
        <f t="shared" ref="H69:J70" si="12">H70</f>
        <v>589591.55000000005</v>
      </c>
      <c r="I69" s="13">
        <f t="shared" si="12"/>
        <v>589591.55000000005</v>
      </c>
      <c r="J69" s="13">
        <f t="shared" si="12"/>
        <v>501942.65</v>
      </c>
      <c r="K69" s="14">
        <f t="shared" si="1"/>
        <v>0.85133962656011608</v>
      </c>
      <c r="L69" s="2"/>
    </row>
    <row r="70" spans="1:12" ht="26.4" outlineLevel="6" x14ac:dyDescent="0.3">
      <c r="A70" s="9" t="s">
        <v>87</v>
      </c>
      <c r="B70" s="10" t="s">
        <v>62</v>
      </c>
      <c r="C70" s="10" t="s">
        <v>86</v>
      </c>
      <c r="D70" s="10" t="s">
        <v>35</v>
      </c>
      <c r="E70" s="11" t="s">
        <v>46</v>
      </c>
      <c r="F70" s="11" t="s">
        <v>46</v>
      </c>
      <c r="G70" s="11" t="s">
        <v>46</v>
      </c>
      <c r="H70" s="13">
        <f t="shared" si="12"/>
        <v>589591.55000000005</v>
      </c>
      <c r="I70" s="13">
        <f t="shared" si="12"/>
        <v>589591.55000000005</v>
      </c>
      <c r="J70" s="13">
        <f t="shared" si="12"/>
        <v>501942.65</v>
      </c>
      <c r="K70" s="14">
        <f t="shared" si="1"/>
        <v>0.85133962656011608</v>
      </c>
      <c r="L70" s="2"/>
    </row>
    <row r="71" spans="1:12" outlineLevel="2" x14ac:dyDescent="0.3">
      <c r="A71" s="9" t="s">
        <v>49</v>
      </c>
      <c r="B71" s="10" t="s">
        <v>62</v>
      </c>
      <c r="C71" s="10" t="s">
        <v>86</v>
      </c>
      <c r="D71" s="10" t="s">
        <v>35</v>
      </c>
      <c r="E71" s="10" t="s">
        <v>1</v>
      </c>
      <c r="F71" s="15" t="s">
        <v>46</v>
      </c>
      <c r="G71" s="15" t="s">
        <v>46</v>
      </c>
      <c r="H71" s="13">
        <f>H72+H75+H78</f>
        <v>589591.55000000005</v>
      </c>
      <c r="I71" s="13">
        <f>I72+I75+I78</f>
        <v>589591.55000000005</v>
      </c>
      <c r="J71" s="13">
        <f>J72+J75+J78</f>
        <v>501942.65</v>
      </c>
      <c r="K71" s="14">
        <f t="shared" si="1"/>
        <v>0.85133962656011608</v>
      </c>
      <c r="L71" s="2"/>
    </row>
    <row r="72" spans="1:12" ht="66" outlineLevel="3" x14ac:dyDescent="0.3">
      <c r="A72" s="6" t="s">
        <v>88</v>
      </c>
      <c r="B72" s="7" t="s">
        <v>62</v>
      </c>
      <c r="C72" s="7" t="s">
        <v>86</v>
      </c>
      <c r="D72" s="7" t="s">
        <v>35</v>
      </c>
      <c r="E72" s="7" t="s">
        <v>1</v>
      </c>
      <c r="F72" s="7" t="s">
        <v>89</v>
      </c>
      <c r="G72" s="5" t="s">
        <v>46</v>
      </c>
      <c r="H72" s="16">
        <f t="shared" ref="H72:J73" si="13">H73</f>
        <v>30000</v>
      </c>
      <c r="I72" s="16">
        <f t="shared" si="13"/>
        <v>30000</v>
      </c>
      <c r="J72" s="16">
        <f t="shared" si="13"/>
        <v>0</v>
      </c>
      <c r="K72" s="14">
        <f t="shared" si="1"/>
        <v>0</v>
      </c>
      <c r="L72" s="2"/>
    </row>
    <row r="73" spans="1:12" ht="39.6" outlineLevel="4" x14ac:dyDescent="0.3">
      <c r="A73" s="6" t="s">
        <v>52</v>
      </c>
      <c r="B73" s="7" t="s">
        <v>62</v>
      </c>
      <c r="C73" s="7" t="s">
        <v>86</v>
      </c>
      <c r="D73" s="7" t="s">
        <v>35</v>
      </c>
      <c r="E73" s="7" t="s">
        <v>1</v>
      </c>
      <c r="F73" s="7" t="s">
        <v>89</v>
      </c>
      <c r="G73" s="7" t="s">
        <v>2</v>
      </c>
      <c r="H73" s="16">
        <f t="shared" si="13"/>
        <v>30000</v>
      </c>
      <c r="I73" s="16">
        <f t="shared" si="13"/>
        <v>30000</v>
      </c>
      <c r="J73" s="16">
        <f t="shared" si="13"/>
        <v>0</v>
      </c>
      <c r="K73" s="14">
        <f t="shared" si="1"/>
        <v>0</v>
      </c>
      <c r="L73" s="2"/>
    </row>
    <row r="74" spans="1:12" ht="39.6" outlineLevel="5" x14ac:dyDescent="0.3">
      <c r="A74" s="6" t="s">
        <v>53</v>
      </c>
      <c r="B74" s="7" t="s">
        <v>62</v>
      </c>
      <c r="C74" s="7" t="s">
        <v>86</v>
      </c>
      <c r="D74" s="7" t="s">
        <v>35</v>
      </c>
      <c r="E74" s="7" t="s">
        <v>1</v>
      </c>
      <c r="F74" s="7" t="s">
        <v>89</v>
      </c>
      <c r="G74" s="7" t="s">
        <v>3</v>
      </c>
      <c r="H74" s="16">
        <v>30000</v>
      </c>
      <c r="I74" s="16">
        <v>30000</v>
      </c>
      <c r="J74" s="16">
        <v>0</v>
      </c>
      <c r="K74" s="14">
        <f t="shared" si="1"/>
        <v>0</v>
      </c>
      <c r="L74" s="2"/>
    </row>
    <row r="75" spans="1:12" outlineLevel="6" x14ac:dyDescent="0.3">
      <c r="A75" s="6" t="s">
        <v>90</v>
      </c>
      <c r="B75" s="7" t="s">
        <v>62</v>
      </c>
      <c r="C75" s="7" t="s">
        <v>86</v>
      </c>
      <c r="D75" s="7" t="s">
        <v>35</v>
      </c>
      <c r="E75" s="7" t="s">
        <v>1</v>
      </c>
      <c r="F75" s="7" t="s">
        <v>91</v>
      </c>
      <c r="G75" s="5" t="s">
        <v>46</v>
      </c>
      <c r="H75" s="16">
        <f t="shared" ref="H75:J76" si="14">H76</f>
        <v>130000</v>
      </c>
      <c r="I75" s="16">
        <f t="shared" si="14"/>
        <v>130000</v>
      </c>
      <c r="J75" s="16">
        <f t="shared" si="14"/>
        <v>84901</v>
      </c>
      <c r="K75" s="14">
        <f t="shared" si="1"/>
        <v>0.65308461538461537</v>
      </c>
      <c r="L75" s="2"/>
    </row>
    <row r="76" spans="1:12" ht="39.6" outlineLevel="2" x14ac:dyDescent="0.3">
      <c r="A76" s="6" t="s">
        <v>52</v>
      </c>
      <c r="B76" s="7" t="s">
        <v>62</v>
      </c>
      <c r="C76" s="7" t="s">
        <v>86</v>
      </c>
      <c r="D76" s="7" t="s">
        <v>35</v>
      </c>
      <c r="E76" s="7" t="s">
        <v>1</v>
      </c>
      <c r="F76" s="7" t="s">
        <v>91</v>
      </c>
      <c r="G76" s="7" t="s">
        <v>2</v>
      </c>
      <c r="H76" s="16">
        <f t="shared" si="14"/>
        <v>130000</v>
      </c>
      <c r="I76" s="16">
        <f t="shared" si="14"/>
        <v>130000</v>
      </c>
      <c r="J76" s="16">
        <f t="shared" si="14"/>
        <v>84901</v>
      </c>
      <c r="K76" s="14">
        <f t="shared" si="1"/>
        <v>0.65308461538461537</v>
      </c>
      <c r="L76" s="2"/>
    </row>
    <row r="77" spans="1:12" ht="39.6" outlineLevel="3" x14ac:dyDescent="0.3">
      <c r="A77" s="6" t="s">
        <v>53</v>
      </c>
      <c r="B77" s="7" t="s">
        <v>62</v>
      </c>
      <c r="C77" s="7" t="s">
        <v>86</v>
      </c>
      <c r="D77" s="7" t="s">
        <v>35</v>
      </c>
      <c r="E77" s="7" t="s">
        <v>1</v>
      </c>
      <c r="F77" s="7" t="s">
        <v>91</v>
      </c>
      <c r="G77" s="7" t="s">
        <v>3</v>
      </c>
      <c r="H77" s="16">
        <v>130000</v>
      </c>
      <c r="I77" s="16">
        <v>130000</v>
      </c>
      <c r="J77" s="16">
        <v>84901</v>
      </c>
      <c r="K77" s="14">
        <f t="shared" si="1"/>
        <v>0.65308461538461537</v>
      </c>
      <c r="L77" s="2"/>
    </row>
    <row r="78" spans="1:12" ht="26.4" outlineLevel="4" x14ac:dyDescent="0.3">
      <c r="A78" s="6" t="s">
        <v>92</v>
      </c>
      <c r="B78" s="7" t="s">
        <v>62</v>
      </c>
      <c r="C78" s="7" t="s">
        <v>86</v>
      </c>
      <c r="D78" s="7" t="s">
        <v>35</v>
      </c>
      <c r="E78" s="7" t="s">
        <v>1</v>
      </c>
      <c r="F78" s="7" t="s">
        <v>93</v>
      </c>
      <c r="G78" s="5" t="s">
        <v>46</v>
      </c>
      <c r="H78" s="16">
        <f t="shared" ref="H78:J79" si="15">H79</f>
        <v>429591.55</v>
      </c>
      <c r="I78" s="16">
        <f t="shared" si="15"/>
        <v>429591.55</v>
      </c>
      <c r="J78" s="16">
        <f t="shared" si="15"/>
        <v>417041.65</v>
      </c>
      <c r="K78" s="14">
        <f t="shared" si="1"/>
        <v>0.97078643655816799</v>
      </c>
      <c r="L78" s="2"/>
    </row>
    <row r="79" spans="1:12" ht="39.6" outlineLevel="5" x14ac:dyDescent="0.3">
      <c r="A79" s="6" t="s">
        <v>52</v>
      </c>
      <c r="B79" s="7" t="s">
        <v>62</v>
      </c>
      <c r="C79" s="7" t="s">
        <v>86</v>
      </c>
      <c r="D79" s="7" t="s">
        <v>35</v>
      </c>
      <c r="E79" s="7" t="s">
        <v>1</v>
      </c>
      <c r="F79" s="7" t="s">
        <v>93</v>
      </c>
      <c r="G79" s="7" t="s">
        <v>2</v>
      </c>
      <c r="H79" s="16">
        <f t="shared" si="15"/>
        <v>429591.55</v>
      </c>
      <c r="I79" s="16">
        <f t="shared" si="15"/>
        <v>429591.55</v>
      </c>
      <c r="J79" s="16">
        <f t="shared" si="15"/>
        <v>417041.65</v>
      </c>
      <c r="K79" s="14">
        <f t="shared" si="1"/>
        <v>0.97078643655816799</v>
      </c>
      <c r="L79" s="2"/>
    </row>
    <row r="80" spans="1:12" ht="39.6" outlineLevel="6" x14ac:dyDescent="0.3">
      <c r="A80" s="6" t="s">
        <v>53</v>
      </c>
      <c r="B80" s="7" t="s">
        <v>62</v>
      </c>
      <c r="C80" s="7" t="s">
        <v>86</v>
      </c>
      <c r="D80" s="7" t="s">
        <v>35</v>
      </c>
      <c r="E80" s="7" t="s">
        <v>1</v>
      </c>
      <c r="F80" s="7" t="s">
        <v>93</v>
      </c>
      <c r="G80" s="7" t="s">
        <v>3</v>
      </c>
      <c r="H80" s="16">
        <v>429591.55</v>
      </c>
      <c r="I80" s="16">
        <v>429591.55</v>
      </c>
      <c r="J80" s="16">
        <v>417041.65</v>
      </c>
      <c r="K80" s="14">
        <f t="shared" si="1"/>
        <v>0.97078643655816799</v>
      </c>
      <c r="L80" s="2"/>
    </row>
    <row r="81" spans="1:12" ht="66" outlineLevel="1" x14ac:dyDescent="0.3">
      <c r="A81" s="9" t="s">
        <v>36</v>
      </c>
      <c r="B81" s="10" t="s">
        <v>62</v>
      </c>
      <c r="C81" s="10" t="s">
        <v>94</v>
      </c>
      <c r="D81" s="10" t="s">
        <v>46</v>
      </c>
      <c r="E81" s="11" t="s">
        <v>46</v>
      </c>
      <c r="F81" s="11" t="s">
        <v>46</v>
      </c>
      <c r="G81" s="11" t="s">
        <v>46</v>
      </c>
      <c r="H81" s="13">
        <f>H82+H92+H100+H105+H145+H150+H155+H175+H160+H170</f>
        <v>417433309.47999996</v>
      </c>
      <c r="I81" s="13">
        <f>I82+I92+I100+I105+I145+I150+I155+I175+I160+I170</f>
        <v>417433309.47999996</v>
      </c>
      <c r="J81" s="13">
        <f>J82+J92+J100+J105+J145+J150+J155+J175+J160+J170</f>
        <v>402843803.37999994</v>
      </c>
      <c r="K81" s="14">
        <f t="shared" ref="K81:K146" si="16">J81/I81</f>
        <v>0.96504949229333359</v>
      </c>
      <c r="L81" s="2"/>
    </row>
    <row r="82" spans="1:12" ht="25.2" customHeight="1" outlineLevel="2" x14ac:dyDescent="0.3">
      <c r="A82" s="9" t="s">
        <v>104</v>
      </c>
      <c r="B82" s="10" t="s">
        <v>62</v>
      </c>
      <c r="C82" s="10" t="s">
        <v>94</v>
      </c>
      <c r="D82" s="10" t="s">
        <v>37</v>
      </c>
      <c r="E82" s="11" t="s">
        <v>46</v>
      </c>
      <c r="F82" s="11" t="s">
        <v>46</v>
      </c>
      <c r="G82" s="11" t="s">
        <v>46</v>
      </c>
      <c r="H82" s="13">
        <f>H83</f>
        <v>66937705.780000001</v>
      </c>
      <c r="I82" s="13">
        <f>I83</f>
        <v>66937705.780000001</v>
      </c>
      <c r="J82" s="13">
        <f>J83</f>
        <v>59847506.449999996</v>
      </c>
      <c r="K82" s="14">
        <f t="shared" si="16"/>
        <v>0.89407764656137267</v>
      </c>
      <c r="L82" s="2"/>
    </row>
    <row r="83" spans="1:12" ht="22.2" customHeight="1" outlineLevel="3" x14ac:dyDescent="0.3">
      <c r="A83" s="9" t="s">
        <v>49</v>
      </c>
      <c r="B83" s="10" t="s">
        <v>62</v>
      </c>
      <c r="C83" s="10" t="s">
        <v>94</v>
      </c>
      <c r="D83" s="10" t="s">
        <v>37</v>
      </c>
      <c r="E83" s="10" t="s">
        <v>1</v>
      </c>
      <c r="F83" s="15" t="s">
        <v>46</v>
      </c>
      <c r="G83" s="15" t="s">
        <v>46</v>
      </c>
      <c r="H83" s="13">
        <f>H84+H89</f>
        <v>66937705.780000001</v>
      </c>
      <c r="I83" s="13">
        <f>I84+I89</f>
        <v>66937705.780000001</v>
      </c>
      <c r="J83" s="13">
        <f>J84+J89</f>
        <v>59847506.449999996</v>
      </c>
      <c r="K83" s="14">
        <f t="shared" si="16"/>
        <v>0.89407764656137267</v>
      </c>
      <c r="L83" s="2"/>
    </row>
    <row r="84" spans="1:12" ht="50.4" customHeight="1" outlineLevel="4" x14ac:dyDescent="0.3">
      <c r="A84" s="6" t="s">
        <v>105</v>
      </c>
      <c r="B84" s="7" t="s">
        <v>62</v>
      </c>
      <c r="C84" s="7" t="s">
        <v>94</v>
      </c>
      <c r="D84" s="7" t="s">
        <v>37</v>
      </c>
      <c r="E84" s="7" t="s">
        <v>1</v>
      </c>
      <c r="F84" s="7" t="s">
        <v>106</v>
      </c>
      <c r="G84" s="5" t="s">
        <v>46</v>
      </c>
      <c r="H84" s="16">
        <f>H85+H87</f>
        <v>43543033.380000003</v>
      </c>
      <c r="I84" s="16">
        <f>I85+I87</f>
        <v>43543033.380000003</v>
      </c>
      <c r="J84" s="16">
        <f>J85+J87</f>
        <v>36452834.049999997</v>
      </c>
      <c r="K84" s="14">
        <f t="shared" si="16"/>
        <v>0.83716799727469959</v>
      </c>
      <c r="L84" s="2"/>
    </row>
    <row r="85" spans="1:12" ht="40.200000000000003" customHeight="1" outlineLevel="5" x14ac:dyDescent="0.3">
      <c r="A85" s="6" t="s">
        <v>52</v>
      </c>
      <c r="B85" s="7" t="s">
        <v>62</v>
      </c>
      <c r="C85" s="7" t="s">
        <v>94</v>
      </c>
      <c r="D85" s="7" t="s">
        <v>37</v>
      </c>
      <c r="E85" s="7" t="s">
        <v>1</v>
      </c>
      <c r="F85" s="7" t="s">
        <v>106</v>
      </c>
      <c r="G85" s="7" t="s">
        <v>2</v>
      </c>
      <c r="H85" s="16">
        <f>H86</f>
        <v>43449625.380000003</v>
      </c>
      <c r="I85" s="17">
        <f>I86</f>
        <v>43449625.380000003</v>
      </c>
      <c r="J85" s="16">
        <f>J86</f>
        <v>36359426.049999997</v>
      </c>
      <c r="K85" s="14">
        <f t="shared" si="16"/>
        <v>0.83681794105263685</v>
      </c>
      <c r="L85" s="2"/>
    </row>
    <row r="86" spans="1:12" ht="50.4" customHeight="1" outlineLevel="6" x14ac:dyDescent="0.3">
      <c r="A86" s="6" t="s">
        <v>53</v>
      </c>
      <c r="B86" s="7" t="s">
        <v>62</v>
      </c>
      <c r="C86" s="7" t="s">
        <v>94</v>
      </c>
      <c r="D86" s="7" t="s">
        <v>37</v>
      </c>
      <c r="E86" s="7" t="s">
        <v>1</v>
      </c>
      <c r="F86" s="7" t="s">
        <v>106</v>
      </c>
      <c r="G86" s="7" t="s">
        <v>3</v>
      </c>
      <c r="H86" s="16">
        <v>43449625.380000003</v>
      </c>
      <c r="I86" s="17">
        <v>43449625.380000003</v>
      </c>
      <c r="J86" s="16">
        <v>36359426.049999997</v>
      </c>
      <c r="K86" s="18">
        <f>J86/I86</f>
        <v>0.83681794105263685</v>
      </c>
      <c r="L86" s="2"/>
    </row>
    <row r="87" spans="1:12" ht="25.8" customHeight="1" outlineLevel="4" x14ac:dyDescent="0.3">
      <c r="A87" s="6" t="s">
        <v>107</v>
      </c>
      <c r="B87" s="7" t="s">
        <v>62</v>
      </c>
      <c r="C87" s="7" t="s">
        <v>94</v>
      </c>
      <c r="D87" s="7" t="s">
        <v>37</v>
      </c>
      <c r="E87" s="7" t="s">
        <v>1</v>
      </c>
      <c r="F87" s="7" t="s">
        <v>106</v>
      </c>
      <c r="G87" s="7" t="s">
        <v>6</v>
      </c>
      <c r="H87" s="16">
        <f>H88</f>
        <v>93408</v>
      </c>
      <c r="I87" s="16">
        <f>I88</f>
        <v>93408</v>
      </c>
      <c r="J87" s="16">
        <f>J88</f>
        <v>93408</v>
      </c>
      <c r="K87" s="18">
        <f>J87/I87</f>
        <v>1</v>
      </c>
      <c r="L87" s="2"/>
    </row>
    <row r="88" spans="1:12" ht="25.8" customHeight="1" outlineLevel="5" x14ac:dyDescent="0.3">
      <c r="A88" s="6" t="s">
        <v>108</v>
      </c>
      <c r="B88" s="7" t="s">
        <v>62</v>
      </c>
      <c r="C88" s="7" t="s">
        <v>94</v>
      </c>
      <c r="D88" s="7" t="s">
        <v>37</v>
      </c>
      <c r="E88" s="7" t="s">
        <v>1</v>
      </c>
      <c r="F88" s="7" t="s">
        <v>106</v>
      </c>
      <c r="G88" s="7" t="s">
        <v>7</v>
      </c>
      <c r="H88" s="16">
        <v>93408</v>
      </c>
      <c r="I88" s="16">
        <v>93408</v>
      </c>
      <c r="J88" s="16">
        <v>93408</v>
      </c>
      <c r="K88" s="18">
        <f>J88/I88</f>
        <v>1</v>
      </c>
      <c r="L88" s="2"/>
    </row>
    <row r="89" spans="1:12" ht="48.6" customHeight="1" outlineLevel="6" x14ac:dyDescent="0.3">
      <c r="A89" s="6" t="s">
        <v>109</v>
      </c>
      <c r="B89" s="7" t="s">
        <v>62</v>
      </c>
      <c r="C89" s="7" t="s">
        <v>94</v>
      </c>
      <c r="D89" s="7" t="s">
        <v>37</v>
      </c>
      <c r="E89" s="7" t="s">
        <v>1</v>
      </c>
      <c r="F89" s="7" t="s">
        <v>24</v>
      </c>
      <c r="G89" s="5" t="s">
        <v>46</v>
      </c>
      <c r="H89" s="16">
        <f t="shared" ref="H89:J90" si="17">H90</f>
        <v>23394672.399999999</v>
      </c>
      <c r="I89" s="16">
        <f t="shared" si="17"/>
        <v>23394672.399999999</v>
      </c>
      <c r="J89" s="16">
        <f>J90</f>
        <v>23394672.399999999</v>
      </c>
      <c r="K89" s="14">
        <f t="shared" si="16"/>
        <v>1</v>
      </c>
      <c r="L89" s="2"/>
    </row>
    <row r="90" spans="1:12" ht="40.799999999999997" customHeight="1" outlineLevel="4" x14ac:dyDescent="0.3">
      <c r="A90" s="6" t="s">
        <v>52</v>
      </c>
      <c r="B90" s="7" t="s">
        <v>62</v>
      </c>
      <c r="C90" s="7" t="s">
        <v>94</v>
      </c>
      <c r="D90" s="7" t="s">
        <v>37</v>
      </c>
      <c r="E90" s="7" t="s">
        <v>1</v>
      </c>
      <c r="F90" s="7" t="s">
        <v>24</v>
      </c>
      <c r="G90" s="7" t="s">
        <v>2</v>
      </c>
      <c r="H90" s="16">
        <f t="shared" si="17"/>
        <v>23394672.399999999</v>
      </c>
      <c r="I90" s="16">
        <f t="shared" si="17"/>
        <v>23394672.399999999</v>
      </c>
      <c r="J90" s="16">
        <f t="shared" si="17"/>
        <v>23394672.399999999</v>
      </c>
      <c r="K90" s="14">
        <f t="shared" si="16"/>
        <v>1</v>
      </c>
      <c r="L90" s="2"/>
    </row>
    <row r="91" spans="1:12" ht="39.6" customHeight="1" outlineLevel="5" x14ac:dyDescent="0.3">
      <c r="A91" s="6" t="s">
        <v>53</v>
      </c>
      <c r="B91" s="7" t="s">
        <v>62</v>
      </c>
      <c r="C91" s="7" t="s">
        <v>94</v>
      </c>
      <c r="D91" s="7" t="s">
        <v>37</v>
      </c>
      <c r="E91" s="7" t="s">
        <v>1</v>
      </c>
      <c r="F91" s="7" t="s">
        <v>24</v>
      </c>
      <c r="G91" s="7" t="s">
        <v>3</v>
      </c>
      <c r="H91" s="16">
        <v>23394672.399999999</v>
      </c>
      <c r="I91" s="16">
        <v>23394672.399999999</v>
      </c>
      <c r="J91" s="16">
        <v>23394672.399999999</v>
      </c>
      <c r="K91" s="14">
        <f t="shared" si="16"/>
        <v>1</v>
      </c>
      <c r="L91" s="2"/>
    </row>
    <row r="92" spans="1:12" ht="39.6" outlineLevel="6" x14ac:dyDescent="0.3">
      <c r="A92" s="9" t="s">
        <v>110</v>
      </c>
      <c r="B92" s="10" t="s">
        <v>62</v>
      </c>
      <c r="C92" s="10" t="s">
        <v>94</v>
      </c>
      <c r="D92" s="10" t="s">
        <v>38</v>
      </c>
      <c r="E92" s="11" t="s">
        <v>46</v>
      </c>
      <c r="F92" s="11" t="s">
        <v>46</v>
      </c>
      <c r="G92" s="11" t="s">
        <v>46</v>
      </c>
      <c r="H92" s="13">
        <f>H93</f>
        <v>3966000</v>
      </c>
      <c r="I92" s="13">
        <f>I93</f>
        <v>3966000</v>
      </c>
      <c r="J92" s="13">
        <f>J93</f>
        <v>3883548.82</v>
      </c>
      <c r="K92" s="14">
        <f t="shared" si="16"/>
        <v>0.97921049420070594</v>
      </c>
      <c r="L92" s="2"/>
    </row>
    <row r="93" spans="1:12" outlineLevel="1" x14ac:dyDescent="0.3">
      <c r="A93" s="9" t="s">
        <v>49</v>
      </c>
      <c r="B93" s="10" t="s">
        <v>62</v>
      </c>
      <c r="C93" s="10" t="s">
        <v>94</v>
      </c>
      <c r="D93" s="10" t="s">
        <v>38</v>
      </c>
      <c r="E93" s="10" t="s">
        <v>1</v>
      </c>
      <c r="F93" s="15" t="s">
        <v>46</v>
      </c>
      <c r="G93" s="15" t="s">
        <v>46</v>
      </c>
      <c r="H93" s="13">
        <f>H94+H97</f>
        <v>3966000</v>
      </c>
      <c r="I93" s="13">
        <f>I94+I97</f>
        <v>3966000</v>
      </c>
      <c r="J93" s="13">
        <f>J94+J97</f>
        <v>3883548.82</v>
      </c>
      <c r="K93" s="14">
        <f t="shared" si="16"/>
        <v>0.97921049420070594</v>
      </c>
      <c r="L93" s="2"/>
    </row>
    <row r="94" spans="1:12" ht="92.4" outlineLevel="2" x14ac:dyDescent="0.3">
      <c r="A94" s="6" t="s">
        <v>111</v>
      </c>
      <c r="B94" s="7" t="s">
        <v>62</v>
      </c>
      <c r="C94" s="7" t="s">
        <v>94</v>
      </c>
      <c r="D94" s="7" t="s">
        <v>38</v>
      </c>
      <c r="E94" s="7" t="s">
        <v>1</v>
      </c>
      <c r="F94" s="7" t="s">
        <v>112</v>
      </c>
      <c r="G94" s="5" t="s">
        <v>46</v>
      </c>
      <c r="H94" s="16">
        <f t="shared" ref="H94:J95" si="18">H95</f>
        <v>3936000</v>
      </c>
      <c r="I94" s="16">
        <f t="shared" si="18"/>
        <v>3936000</v>
      </c>
      <c r="J94" s="16">
        <f t="shared" si="18"/>
        <v>3883548.82</v>
      </c>
      <c r="K94" s="14">
        <f t="shared" si="16"/>
        <v>0.98667398882113821</v>
      </c>
      <c r="L94" s="2"/>
    </row>
    <row r="95" spans="1:12" outlineLevel="3" x14ac:dyDescent="0.3">
      <c r="A95" s="6" t="s">
        <v>107</v>
      </c>
      <c r="B95" s="7" t="s">
        <v>62</v>
      </c>
      <c r="C95" s="7" t="s">
        <v>94</v>
      </c>
      <c r="D95" s="7" t="s">
        <v>38</v>
      </c>
      <c r="E95" s="7" t="s">
        <v>1</v>
      </c>
      <c r="F95" s="7" t="s">
        <v>112</v>
      </c>
      <c r="G95" s="7" t="s">
        <v>6</v>
      </c>
      <c r="H95" s="16">
        <f t="shared" si="18"/>
        <v>3936000</v>
      </c>
      <c r="I95" s="16">
        <f t="shared" si="18"/>
        <v>3936000</v>
      </c>
      <c r="J95" s="16">
        <f t="shared" si="18"/>
        <v>3883548.82</v>
      </c>
      <c r="K95" s="14">
        <f t="shared" si="16"/>
        <v>0.98667398882113821</v>
      </c>
      <c r="L95" s="2"/>
    </row>
    <row r="96" spans="1:12" ht="66" outlineLevel="4" x14ac:dyDescent="0.3">
      <c r="A96" s="6" t="s">
        <v>113</v>
      </c>
      <c r="B96" s="7" t="s">
        <v>62</v>
      </c>
      <c r="C96" s="7" t="s">
        <v>94</v>
      </c>
      <c r="D96" s="7" t="s">
        <v>38</v>
      </c>
      <c r="E96" s="7" t="s">
        <v>1</v>
      </c>
      <c r="F96" s="7" t="s">
        <v>112</v>
      </c>
      <c r="G96" s="7" t="s">
        <v>9</v>
      </c>
      <c r="H96" s="16">
        <v>3936000</v>
      </c>
      <c r="I96" s="16">
        <v>3936000</v>
      </c>
      <c r="J96" s="16">
        <v>3883548.82</v>
      </c>
      <c r="K96" s="14">
        <f t="shared" si="16"/>
        <v>0.98667398882113821</v>
      </c>
      <c r="L96" s="2"/>
    </row>
    <row r="97" spans="1:12" ht="26.4" outlineLevel="5" x14ac:dyDescent="0.3">
      <c r="A97" s="6" t="s">
        <v>114</v>
      </c>
      <c r="B97" s="7" t="s">
        <v>62</v>
      </c>
      <c r="C97" s="7" t="s">
        <v>94</v>
      </c>
      <c r="D97" s="7" t="s">
        <v>38</v>
      </c>
      <c r="E97" s="7" t="s">
        <v>1</v>
      </c>
      <c r="F97" s="7" t="s">
        <v>115</v>
      </c>
      <c r="G97" s="5" t="s">
        <v>46</v>
      </c>
      <c r="H97" s="16">
        <f t="shared" ref="H97:J98" si="19">H98</f>
        <v>30000</v>
      </c>
      <c r="I97" s="16">
        <f t="shared" si="19"/>
        <v>30000</v>
      </c>
      <c r="J97" s="16">
        <f t="shared" si="19"/>
        <v>0</v>
      </c>
      <c r="K97" s="14">
        <f t="shared" si="16"/>
        <v>0</v>
      </c>
      <c r="L97" s="2"/>
    </row>
    <row r="98" spans="1:12" ht="39.6" outlineLevel="6" x14ac:dyDescent="0.3">
      <c r="A98" s="6" t="s">
        <v>52</v>
      </c>
      <c r="B98" s="7" t="s">
        <v>62</v>
      </c>
      <c r="C98" s="7" t="s">
        <v>94</v>
      </c>
      <c r="D98" s="7" t="s">
        <v>38</v>
      </c>
      <c r="E98" s="7" t="s">
        <v>1</v>
      </c>
      <c r="F98" s="7" t="s">
        <v>115</v>
      </c>
      <c r="G98" s="7" t="s">
        <v>2</v>
      </c>
      <c r="H98" s="16">
        <f t="shared" si="19"/>
        <v>30000</v>
      </c>
      <c r="I98" s="16">
        <f t="shared" si="19"/>
        <v>30000</v>
      </c>
      <c r="J98" s="16">
        <f t="shared" si="19"/>
        <v>0</v>
      </c>
      <c r="K98" s="14">
        <f t="shared" si="16"/>
        <v>0</v>
      </c>
      <c r="L98" s="2"/>
    </row>
    <row r="99" spans="1:12" ht="39.6" outlineLevel="4" x14ac:dyDescent="0.3">
      <c r="A99" s="6" t="s">
        <v>53</v>
      </c>
      <c r="B99" s="7" t="s">
        <v>62</v>
      </c>
      <c r="C99" s="7" t="s">
        <v>94</v>
      </c>
      <c r="D99" s="7" t="s">
        <v>38</v>
      </c>
      <c r="E99" s="7" t="s">
        <v>1</v>
      </c>
      <c r="F99" s="7" t="s">
        <v>115</v>
      </c>
      <c r="G99" s="7" t="s">
        <v>3</v>
      </c>
      <c r="H99" s="16">
        <v>30000</v>
      </c>
      <c r="I99" s="16">
        <v>30000</v>
      </c>
      <c r="J99" s="16">
        <v>0</v>
      </c>
      <c r="K99" s="14">
        <f t="shared" si="16"/>
        <v>0</v>
      </c>
      <c r="L99" s="2"/>
    </row>
    <row r="100" spans="1:12" ht="39.6" outlineLevel="5" x14ac:dyDescent="0.3">
      <c r="A100" s="9" t="s">
        <v>116</v>
      </c>
      <c r="B100" s="10" t="s">
        <v>62</v>
      </c>
      <c r="C100" s="10" t="s">
        <v>94</v>
      </c>
      <c r="D100" s="10" t="s">
        <v>39</v>
      </c>
      <c r="E100" s="11" t="s">
        <v>46</v>
      </c>
      <c r="F100" s="11" t="s">
        <v>46</v>
      </c>
      <c r="G100" s="11" t="s">
        <v>46</v>
      </c>
      <c r="H100" s="13">
        <f t="shared" ref="H100:J103" si="20">H101</f>
        <v>170408.45</v>
      </c>
      <c r="I100" s="13">
        <f t="shared" si="20"/>
        <v>170408.45</v>
      </c>
      <c r="J100" s="13">
        <f t="shared" si="20"/>
        <v>41760</v>
      </c>
      <c r="K100" s="14">
        <f t="shared" si="16"/>
        <v>0.24505827029117391</v>
      </c>
      <c r="L100" s="2"/>
    </row>
    <row r="101" spans="1:12" outlineLevel="6" x14ac:dyDescent="0.3">
      <c r="A101" s="9" t="s">
        <v>49</v>
      </c>
      <c r="B101" s="10" t="s">
        <v>62</v>
      </c>
      <c r="C101" s="10" t="s">
        <v>94</v>
      </c>
      <c r="D101" s="10" t="s">
        <v>39</v>
      </c>
      <c r="E101" s="10" t="s">
        <v>1</v>
      </c>
      <c r="F101" s="15" t="s">
        <v>46</v>
      </c>
      <c r="G101" s="15" t="s">
        <v>46</v>
      </c>
      <c r="H101" s="13">
        <f t="shared" si="20"/>
        <v>170408.45</v>
      </c>
      <c r="I101" s="13">
        <f t="shared" si="20"/>
        <v>170408.45</v>
      </c>
      <c r="J101" s="13">
        <f t="shared" si="20"/>
        <v>41760</v>
      </c>
      <c r="K101" s="14">
        <f t="shared" si="16"/>
        <v>0.24505827029117391</v>
      </c>
      <c r="L101" s="2"/>
    </row>
    <row r="102" spans="1:12" ht="39.6" outlineLevel="5" x14ac:dyDescent="0.3">
      <c r="A102" s="6" t="s">
        <v>117</v>
      </c>
      <c r="B102" s="7" t="s">
        <v>62</v>
      </c>
      <c r="C102" s="7" t="s">
        <v>94</v>
      </c>
      <c r="D102" s="7" t="s">
        <v>39</v>
      </c>
      <c r="E102" s="7" t="s">
        <v>1</v>
      </c>
      <c r="F102" s="7" t="s">
        <v>118</v>
      </c>
      <c r="G102" s="5" t="s">
        <v>46</v>
      </c>
      <c r="H102" s="16">
        <f t="shared" si="20"/>
        <v>170408.45</v>
      </c>
      <c r="I102" s="16">
        <f t="shared" si="20"/>
        <v>170408.45</v>
      </c>
      <c r="J102" s="16">
        <f t="shared" si="20"/>
        <v>41760</v>
      </c>
      <c r="K102" s="14">
        <f t="shared" si="16"/>
        <v>0.24505827029117391</v>
      </c>
      <c r="L102" s="2"/>
    </row>
    <row r="103" spans="1:12" ht="39.6" outlineLevel="6" x14ac:dyDescent="0.3">
      <c r="A103" s="6" t="s">
        <v>52</v>
      </c>
      <c r="B103" s="7" t="s">
        <v>62</v>
      </c>
      <c r="C103" s="7" t="s">
        <v>94</v>
      </c>
      <c r="D103" s="7" t="s">
        <v>39</v>
      </c>
      <c r="E103" s="7" t="s">
        <v>1</v>
      </c>
      <c r="F103" s="7" t="s">
        <v>118</v>
      </c>
      <c r="G103" s="7" t="s">
        <v>2</v>
      </c>
      <c r="H103" s="16">
        <f t="shared" si="20"/>
        <v>170408.45</v>
      </c>
      <c r="I103" s="16">
        <f t="shared" si="20"/>
        <v>170408.45</v>
      </c>
      <c r="J103" s="16">
        <f t="shared" si="20"/>
        <v>41760</v>
      </c>
      <c r="K103" s="14">
        <f t="shared" si="16"/>
        <v>0.24505827029117391</v>
      </c>
      <c r="L103" s="2"/>
    </row>
    <row r="104" spans="1:12" ht="39.6" outlineLevel="6" x14ac:dyDescent="0.3">
      <c r="A104" s="6" t="s">
        <v>53</v>
      </c>
      <c r="B104" s="7" t="s">
        <v>62</v>
      </c>
      <c r="C104" s="7" t="s">
        <v>94</v>
      </c>
      <c r="D104" s="7" t="s">
        <v>39</v>
      </c>
      <c r="E104" s="7" t="s">
        <v>1</v>
      </c>
      <c r="F104" s="7" t="s">
        <v>118</v>
      </c>
      <c r="G104" s="7" t="s">
        <v>3</v>
      </c>
      <c r="H104" s="16">
        <v>170408.45</v>
      </c>
      <c r="I104" s="16">
        <v>170408.45</v>
      </c>
      <c r="J104" s="16">
        <v>41760</v>
      </c>
      <c r="K104" s="14">
        <f t="shared" si="16"/>
        <v>0.24505827029117391</v>
      </c>
      <c r="L104" s="2"/>
    </row>
    <row r="105" spans="1:12" ht="52.8" outlineLevel="4" x14ac:dyDescent="0.3">
      <c r="A105" s="9" t="s">
        <v>119</v>
      </c>
      <c r="B105" s="10" t="s">
        <v>62</v>
      </c>
      <c r="C105" s="10" t="s">
        <v>94</v>
      </c>
      <c r="D105" s="10" t="s">
        <v>120</v>
      </c>
      <c r="E105" s="11" t="s">
        <v>46</v>
      </c>
      <c r="F105" s="11" t="s">
        <v>46</v>
      </c>
      <c r="G105" s="11" t="s">
        <v>46</v>
      </c>
      <c r="H105" s="13">
        <f>H106</f>
        <v>50588926.110000007</v>
      </c>
      <c r="I105" s="13">
        <f>I106</f>
        <v>50588926.110000007</v>
      </c>
      <c r="J105" s="13">
        <f>J106</f>
        <v>44356302.649999999</v>
      </c>
      <c r="K105" s="14">
        <f t="shared" si="16"/>
        <v>0.87679866051222632</v>
      </c>
      <c r="L105" s="2"/>
    </row>
    <row r="106" spans="1:12" outlineLevel="5" x14ac:dyDescent="0.3">
      <c r="A106" s="9" t="s">
        <v>49</v>
      </c>
      <c r="B106" s="10" t="s">
        <v>62</v>
      </c>
      <c r="C106" s="10" t="s">
        <v>94</v>
      </c>
      <c r="D106" s="10" t="s">
        <v>120</v>
      </c>
      <c r="E106" s="10" t="s">
        <v>1</v>
      </c>
      <c r="F106" s="15" t="s">
        <v>46</v>
      </c>
      <c r="G106" s="15" t="s">
        <v>46</v>
      </c>
      <c r="H106" s="13">
        <f>H107+H110+H115+H120+H123+H128+H131+H134+H137+H142</f>
        <v>50588926.110000007</v>
      </c>
      <c r="I106" s="13">
        <f>I107+I110+I115+I120+I123+I128+I131+I134+I137+I142</f>
        <v>50588926.110000007</v>
      </c>
      <c r="J106" s="13">
        <f>J107+J110+J115+J120+J123+J128+J131+J134+J137+J142</f>
        <v>44356302.649999999</v>
      </c>
      <c r="K106" s="14">
        <f t="shared" si="16"/>
        <v>0.87679866051222632</v>
      </c>
      <c r="L106" s="2"/>
    </row>
    <row r="107" spans="1:12" ht="26.4" outlineLevel="6" x14ac:dyDescent="0.3">
      <c r="A107" s="6" t="s">
        <v>71</v>
      </c>
      <c r="B107" s="7" t="s">
        <v>62</v>
      </c>
      <c r="C107" s="7" t="s">
        <v>94</v>
      </c>
      <c r="D107" s="7" t="s">
        <v>120</v>
      </c>
      <c r="E107" s="7" t="s">
        <v>1</v>
      </c>
      <c r="F107" s="7" t="s">
        <v>72</v>
      </c>
      <c r="G107" s="5" t="s">
        <v>46</v>
      </c>
      <c r="H107" s="16">
        <f t="shared" ref="H107:J108" si="21">H108</f>
        <v>120000</v>
      </c>
      <c r="I107" s="16">
        <f t="shared" si="21"/>
        <v>120000</v>
      </c>
      <c r="J107" s="16">
        <f t="shared" si="21"/>
        <v>7996.42</v>
      </c>
      <c r="K107" s="14">
        <f t="shared" si="16"/>
        <v>6.663683333333334E-2</v>
      </c>
      <c r="L107" s="2"/>
    </row>
    <row r="108" spans="1:12" outlineLevel="2" x14ac:dyDescent="0.3">
      <c r="A108" s="6" t="s">
        <v>107</v>
      </c>
      <c r="B108" s="7" t="s">
        <v>62</v>
      </c>
      <c r="C108" s="7" t="s">
        <v>94</v>
      </c>
      <c r="D108" s="7" t="s">
        <v>120</v>
      </c>
      <c r="E108" s="7" t="s">
        <v>1</v>
      </c>
      <c r="F108" s="7" t="s">
        <v>72</v>
      </c>
      <c r="G108" s="7" t="s">
        <v>6</v>
      </c>
      <c r="H108" s="16">
        <f t="shared" si="21"/>
        <v>120000</v>
      </c>
      <c r="I108" s="16">
        <f t="shared" si="21"/>
        <v>120000</v>
      </c>
      <c r="J108" s="16">
        <f t="shared" si="21"/>
        <v>7996.42</v>
      </c>
      <c r="K108" s="14">
        <f t="shared" si="16"/>
        <v>6.663683333333334E-2</v>
      </c>
      <c r="L108" s="2"/>
    </row>
    <row r="109" spans="1:12" ht="66" outlineLevel="3" x14ac:dyDescent="0.3">
      <c r="A109" s="6" t="s">
        <v>113</v>
      </c>
      <c r="B109" s="7" t="s">
        <v>62</v>
      </c>
      <c r="C109" s="7" t="s">
        <v>94</v>
      </c>
      <c r="D109" s="7" t="s">
        <v>120</v>
      </c>
      <c r="E109" s="7" t="s">
        <v>1</v>
      </c>
      <c r="F109" s="7" t="s">
        <v>72</v>
      </c>
      <c r="G109" s="7" t="s">
        <v>9</v>
      </c>
      <c r="H109" s="16">
        <v>120000</v>
      </c>
      <c r="I109" s="16">
        <v>120000</v>
      </c>
      <c r="J109" s="16">
        <v>7996.42</v>
      </c>
      <c r="K109" s="14">
        <f t="shared" si="16"/>
        <v>6.663683333333334E-2</v>
      </c>
      <c r="L109" s="2"/>
    </row>
    <row r="110" spans="1:12" ht="39.6" outlineLevel="4" x14ac:dyDescent="0.3">
      <c r="A110" s="6" t="s">
        <v>121</v>
      </c>
      <c r="B110" s="7" t="s">
        <v>62</v>
      </c>
      <c r="C110" s="7" t="s">
        <v>94</v>
      </c>
      <c r="D110" s="7" t="s">
        <v>120</v>
      </c>
      <c r="E110" s="7" t="s">
        <v>1</v>
      </c>
      <c r="F110" s="7" t="s">
        <v>122</v>
      </c>
      <c r="G110" s="5" t="s">
        <v>46</v>
      </c>
      <c r="H110" s="16">
        <f>H111+H113</f>
        <v>1395677</v>
      </c>
      <c r="I110" s="16">
        <f>I111+I113</f>
        <v>1395677</v>
      </c>
      <c r="J110" s="16">
        <f>J111+J113</f>
        <v>121970</v>
      </c>
      <c r="K110" s="14">
        <f t="shared" si="16"/>
        <v>8.7391280360713836E-2</v>
      </c>
      <c r="L110" s="2"/>
    </row>
    <row r="111" spans="1:12" ht="39.6" outlineLevel="5" x14ac:dyDescent="0.3">
      <c r="A111" s="6" t="s">
        <v>52</v>
      </c>
      <c r="B111" s="7" t="s">
        <v>62</v>
      </c>
      <c r="C111" s="7" t="s">
        <v>94</v>
      </c>
      <c r="D111" s="7" t="s">
        <v>120</v>
      </c>
      <c r="E111" s="7" t="s">
        <v>1</v>
      </c>
      <c r="F111" s="7" t="s">
        <v>122</v>
      </c>
      <c r="G111" s="7" t="s">
        <v>2</v>
      </c>
      <c r="H111" s="16">
        <f>H112</f>
        <v>251067</v>
      </c>
      <c r="I111" s="16">
        <f>I112</f>
        <v>251067</v>
      </c>
      <c r="J111" s="16">
        <f>J112</f>
        <v>121970</v>
      </c>
      <c r="K111" s="14">
        <f t="shared" si="16"/>
        <v>0.48580657752711426</v>
      </c>
      <c r="L111" s="2"/>
    </row>
    <row r="112" spans="1:12" ht="39.6" outlineLevel="6" x14ac:dyDescent="0.3">
      <c r="A112" s="6" t="s">
        <v>53</v>
      </c>
      <c r="B112" s="7" t="s">
        <v>62</v>
      </c>
      <c r="C112" s="7" t="s">
        <v>94</v>
      </c>
      <c r="D112" s="7" t="s">
        <v>120</v>
      </c>
      <c r="E112" s="7" t="s">
        <v>1</v>
      </c>
      <c r="F112" s="7" t="s">
        <v>122</v>
      </c>
      <c r="G112" s="7" t="s">
        <v>3</v>
      </c>
      <c r="H112" s="16">
        <v>251067</v>
      </c>
      <c r="I112" s="16">
        <v>251067</v>
      </c>
      <c r="J112" s="16">
        <v>121970</v>
      </c>
      <c r="K112" s="14">
        <f t="shared" si="16"/>
        <v>0.48580657752711426</v>
      </c>
      <c r="L112" s="2"/>
    </row>
    <row r="113" spans="1:12" ht="39.6" outlineLevel="4" x14ac:dyDescent="0.3">
      <c r="A113" s="6" t="s">
        <v>99</v>
      </c>
      <c r="B113" s="7" t="s">
        <v>62</v>
      </c>
      <c r="C113" s="7" t="s">
        <v>94</v>
      </c>
      <c r="D113" s="7" t="s">
        <v>120</v>
      </c>
      <c r="E113" s="7" t="s">
        <v>1</v>
      </c>
      <c r="F113" s="7" t="s">
        <v>122</v>
      </c>
      <c r="G113" s="7" t="s">
        <v>10</v>
      </c>
      <c r="H113" s="16">
        <f>H114</f>
        <v>1144610</v>
      </c>
      <c r="I113" s="17">
        <f>I114</f>
        <v>1144610</v>
      </c>
      <c r="J113" s="16">
        <f>J114</f>
        <v>0</v>
      </c>
      <c r="K113" s="14">
        <f t="shared" si="16"/>
        <v>0</v>
      </c>
      <c r="L113" s="2"/>
    </row>
    <row r="114" spans="1:12" outlineLevel="5" x14ac:dyDescent="0.3">
      <c r="A114" s="6" t="s">
        <v>100</v>
      </c>
      <c r="B114" s="7" t="s">
        <v>62</v>
      </c>
      <c r="C114" s="7" t="s">
        <v>94</v>
      </c>
      <c r="D114" s="7" t="s">
        <v>120</v>
      </c>
      <c r="E114" s="7" t="s">
        <v>1</v>
      </c>
      <c r="F114" s="7" t="s">
        <v>122</v>
      </c>
      <c r="G114" s="7" t="s">
        <v>11</v>
      </c>
      <c r="H114" s="16">
        <v>1144610</v>
      </c>
      <c r="I114" s="17">
        <v>1144610</v>
      </c>
      <c r="J114" s="16">
        <v>0</v>
      </c>
      <c r="K114" s="14">
        <f t="shared" si="16"/>
        <v>0</v>
      </c>
      <c r="L114" s="2"/>
    </row>
    <row r="115" spans="1:12" outlineLevel="6" x14ac:dyDescent="0.3">
      <c r="A115" s="6" t="s">
        <v>123</v>
      </c>
      <c r="B115" s="7" t="s">
        <v>62</v>
      </c>
      <c r="C115" s="7" t="s">
        <v>94</v>
      </c>
      <c r="D115" s="7" t="s">
        <v>120</v>
      </c>
      <c r="E115" s="7" t="s">
        <v>1</v>
      </c>
      <c r="F115" s="7" t="s">
        <v>124</v>
      </c>
      <c r="G115" s="5" t="s">
        <v>46</v>
      </c>
      <c r="H115" s="19">
        <f>H116+H118</f>
        <v>14739599.560000001</v>
      </c>
      <c r="I115" s="19">
        <f>I116+I118</f>
        <v>14739599.560000001</v>
      </c>
      <c r="J115" s="19">
        <f>J116+J118</f>
        <v>11749307.630000001</v>
      </c>
      <c r="K115" s="14">
        <f t="shared" si="16"/>
        <v>0.7971252938163268</v>
      </c>
      <c r="L115" s="2"/>
    </row>
    <row r="116" spans="1:12" ht="39.6" outlineLevel="2" x14ac:dyDescent="0.3">
      <c r="A116" s="6" t="s">
        <v>52</v>
      </c>
      <c r="B116" s="7" t="s">
        <v>62</v>
      </c>
      <c r="C116" s="7" t="s">
        <v>94</v>
      </c>
      <c r="D116" s="7" t="s">
        <v>120</v>
      </c>
      <c r="E116" s="7" t="s">
        <v>1</v>
      </c>
      <c r="F116" s="7" t="s">
        <v>124</v>
      </c>
      <c r="G116" s="7" t="s">
        <v>2</v>
      </c>
      <c r="H116" s="16">
        <f>H117</f>
        <v>14194599.560000001</v>
      </c>
      <c r="I116" s="16">
        <f>I117</f>
        <v>14194599.560000001</v>
      </c>
      <c r="J116" s="16">
        <f>J117</f>
        <v>11207281.380000001</v>
      </c>
      <c r="K116" s="14">
        <f t="shared" si="16"/>
        <v>0.78954544174545216</v>
      </c>
      <c r="L116" s="2"/>
    </row>
    <row r="117" spans="1:12" ht="39.6" outlineLevel="3" x14ac:dyDescent="0.3">
      <c r="A117" s="6" t="s">
        <v>53</v>
      </c>
      <c r="B117" s="7" t="s">
        <v>62</v>
      </c>
      <c r="C117" s="7" t="s">
        <v>94</v>
      </c>
      <c r="D117" s="7" t="s">
        <v>120</v>
      </c>
      <c r="E117" s="7" t="s">
        <v>1</v>
      </c>
      <c r="F117" s="7" t="s">
        <v>124</v>
      </c>
      <c r="G117" s="7" t="s">
        <v>3</v>
      </c>
      <c r="H117" s="16">
        <v>14194599.560000001</v>
      </c>
      <c r="I117" s="16">
        <v>14194599.560000001</v>
      </c>
      <c r="J117" s="16">
        <v>11207281.380000001</v>
      </c>
      <c r="K117" s="14">
        <f t="shared" si="16"/>
        <v>0.78954544174545216</v>
      </c>
      <c r="L117" s="2"/>
    </row>
    <row r="118" spans="1:12" ht="39.6" outlineLevel="4" x14ac:dyDescent="0.3">
      <c r="A118" s="6" t="s">
        <v>99</v>
      </c>
      <c r="B118" s="7" t="s">
        <v>62</v>
      </c>
      <c r="C118" s="7" t="s">
        <v>94</v>
      </c>
      <c r="D118" s="7" t="s">
        <v>120</v>
      </c>
      <c r="E118" s="7" t="s">
        <v>1</v>
      </c>
      <c r="F118" s="7" t="s">
        <v>124</v>
      </c>
      <c r="G118" s="7" t="s">
        <v>10</v>
      </c>
      <c r="H118" s="16">
        <f>H119</f>
        <v>545000</v>
      </c>
      <c r="I118" s="16">
        <f>I119</f>
        <v>545000</v>
      </c>
      <c r="J118" s="16">
        <f>J119</f>
        <v>542026.25</v>
      </c>
      <c r="K118" s="14">
        <f t="shared" si="16"/>
        <v>0.99454357798165138</v>
      </c>
      <c r="L118" s="2"/>
    </row>
    <row r="119" spans="1:12" outlineLevel="5" x14ac:dyDescent="0.3">
      <c r="A119" s="6" t="s">
        <v>100</v>
      </c>
      <c r="B119" s="7" t="s">
        <v>62</v>
      </c>
      <c r="C119" s="7" t="s">
        <v>94</v>
      </c>
      <c r="D119" s="7" t="s">
        <v>120</v>
      </c>
      <c r="E119" s="7" t="s">
        <v>1</v>
      </c>
      <c r="F119" s="7" t="s">
        <v>124</v>
      </c>
      <c r="G119" s="7" t="s">
        <v>11</v>
      </c>
      <c r="H119" s="16">
        <v>545000</v>
      </c>
      <c r="I119" s="16">
        <v>545000</v>
      </c>
      <c r="J119" s="16">
        <v>542026.25</v>
      </c>
      <c r="K119" s="14">
        <f t="shared" si="16"/>
        <v>0.99454357798165138</v>
      </c>
      <c r="L119" s="2"/>
    </row>
    <row r="120" spans="1:12" outlineLevel="6" x14ac:dyDescent="0.3">
      <c r="A120" s="6" t="s">
        <v>125</v>
      </c>
      <c r="B120" s="7" t="s">
        <v>62</v>
      </c>
      <c r="C120" s="7" t="s">
        <v>94</v>
      </c>
      <c r="D120" s="7" t="s">
        <v>120</v>
      </c>
      <c r="E120" s="7" t="s">
        <v>1</v>
      </c>
      <c r="F120" s="7" t="s">
        <v>126</v>
      </c>
      <c r="G120" s="5" t="s">
        <v>46</v>
      </c>
      <c r="H120" s="16">
        <f t="shared" ref="H120:J121" si="22">H121</f>
        <v>4287000</v>
      </c>
      <c r="I120" s="16">
        <f t="shared" si="22"/>
        <v>4287000</v>
      </c>
      <c r="J120" s="16">
        <f t="shared" si="22"/>
        <v>4286275.01</v>
      </c>
      <c r="K120" s="14">
        <f t="shared" si="16"/>
        <v>0.99983088640074635</v>
      </c>
      <c r="L120" s="2"/>
    </row>
    <row r="121" spans="1:12" ht="39.6" outlineLevel="2" x14ac:dyDescent="0.3">
      <c r="A121" s="6" t="s">
        <v>52</v>
      </c>
      <c r="B121" s="7" t="s">
        <v>62</v>
      </c>
      <c r="C121" s="7" t="s">
        <v>94</v>
      </c>
      <c r="D121" s="7" t="s">
        <v>120</v>
      </c>
      <c r="E121" s="7" t="s">
        <v>1</v>
      </c>
      <c r="F121" s="7" t="s">
        <v>126</v>
      </c>
      <c r="G121" s="7" t="s">
        <v>2</v>
      </c>
      <c r="H121" s="16">
        <f t="shared" si="22"/>
        <v>4287000</v>
      </c>
      <c r="I121" s="16">
        <f t="shared" si="22"/>
        <v>4287000</v>
      </c>
      <c r="J121" s="16">
        <f t="shared" si="22"/>
        <v>4286275.01</v>
      </c>
      <c r="K121" s="14">
        <f t="shared" si="16"/>
        <v>0.99983088640074635</v>
      </c>
      <c r="L121" s="2"/>
    </row>
    <row r="122" spans="1:12" ht="39.6" outlineLevel="3" x14ac:dyDescent="0.3">
      <c r="A122" s="6" t="s">
        <v>53</v>
      </c>
      <c r="B122" s="7" t="s">
        <v>62</v>
      </c>
      <c r="C122" s="7" t="s">
        <v>94</v>
      </c>
      <c r="D122" s="7" t="s">
        <v>120</v>
      </c>
      <c r="E122" s="7" t="s">
        <v>1</v>
      </c>
      <c r="F122" s="7" t="s">
        <v>126</v>
      </c>
      <c r="G122" s="7" t="s">
        <v>3</v>
      </c>
      <c r="H122" s="16">
        <v>4287000</v>
      </c>
      <c r="I122" s="16">
        <v>4287000</v>
      </c>
      <c r="J122" s="16">
        <v>4286275.01</v>
      </c>
      <c r="K122" s="14">
        <f t="shared" si="16"/>
        <v>0.99983088640074635</v>
      </c>
      <c r="L122" s="2"/>
    </row>
    <row r="123" spans="1:12" ht="26.4" outlineLevel="4" x14ac:dyDescent="0.3">
      <c r="A123" s="6" t="s">
        <v>127</v>
      </c>
      <c r="B123" s="7" t="s">
        <v>62</v>
      </c>
      <c r="C123" s="7" t="s">
        <v>94</v>
      </c>
      <c r="D123" s="7" t="s">
        <v>120</v>
      </c>
      <c r="E123" s="7" t="s">
        <v>1</v>
      </c>
      <c r="F123" s="7" t="s">
        <v>128</v>
      </c>
      <c r="G123" s="5" t="s">
        <v>46</v>
      </c>
      <c r="H123" s="16">
        <f>H124+H126</f>
        <v>2732880</v>
      </c>
      <c r="I123" s="16">
        <f>I124+I126</f>
        <v>2732880</v>
      </c>
      <c r="J123" s="16">
        <f>J124+J126</f>
        <v>2151308</v>
      </c>
      <c r="K123" s="14">
        <f t="shared" si="16"/>
        <v>0.78719446152044725</v>
      </c>
      <c r="L123" s="2"/>
    </row>
    <row r="124" spans="1:12" ht="39.6" outlineLevel="5" x14ac:dyDescent="0.3">
      <c r="A124" s="6" t="s">
        <v>52</v>
      </c>
      <c r="B124" s="7" t="s">
        <v>62</v>
      </c>
      <c r="C124" s="7" t="s">
        <v>94</v>
      </c>
      <c r="D124" s="7" t="s">
        <v>120</v>
      </c>
      <c r="E124" s="7" t="s">
        <v>1</v>
      </c>
      <c r="F124" s="7" t="s">
        <v>128</v>
      </c>
      <c r="G124" s="7" t="s">
        <v>2</v>
      </c>
      <c r="H124" s="16">
        <f>H125</f>
        <v>2207496</v>
      </c>
      <c r="I124" s="16">
        <f>I125</f>
        <v>2207496</v>
      </c>
      <c r="J124" s="16">
        <f>J125</f>
        <v>2145792</v>
      </c>
      <c r="K124" s="14">
        <f t="shared" si="16"/>
        <v>0.97204796747083577</v>
      </c>
      <c r="L124" s="2"/>
    </row>
    <row r="125" spans="1:12" ht="39.6" outlineLevel="6" x14ac:dyDescent="0.3">
      <c r="A125" s="6" t="s">
        <v>53</v>
      </c>
      <c r="B125" s="7" t="s">
        <v>62</v>
      </c>
      <c r="C125" s="7" t="s">
        <v>94</v>
      </c>
      <c r="D125" s="7" t="s">
        <v>120</v>
      </c>
      <c r="E125" s="7" t="s">
        <v>1</v>
      </c>
      <c r="F125" s="7" t="s">
        <v>128</v>
      </c>
      <c r="G125" s="7" t="s">
        <v>3</v>
      </c>
      <c r="H125" s="16">
        <v>2207496</v>
      </c>
      <c r="I125" s="16">
        <v>2207496</v>
      </c>
      <c r="J125" s="16">
        <v>2145792</v>
      </c>
      <c r="K125" s="14">
        <f t="shared" si="16"/>
        <v>0.97204796747083577</v>
      </c>
      <c r="L125" s="2"/>
    </row>
    <row r="126" spans="1:12" outlineLevel="2" x14ac:dyDescent="0.3">
      <c r="A126" s="6" t="s">
        <v>107</v>
      </c>
      <c r="B126" s="7" t="s">
        <v>62</v>
      </c>
      <c r="C126" s="7" t="s">
        <v>94</v>
      </c>
      <c r="D126" s="7" t="s">
        <v>120</v>
      </c>
      <c r="E126" s="7" t="s">
        <v>1</v>
      </c>
      <c r="F126" s="7" t="s">
        <v>128</v>
      </c>
      <c r="G126" s="7">
        <v>800</v>
      </c>
      <c r="H126" s="16">
        <f>H127</f>
        <v>525384</v>
      </c>
      <c r="I126" s="16">
        <f>I127</f>
        <v>525384</v>
      </c>
      <c r="J126" s="16">
        <f>J127</f>
        <v>5516</v>
      </c>
      <c r="K126" s="14">
        <f t="shared" si="16"/>
        <v>1.0498987407305895E-2</v>
      </c>
      <c r="L126" s="2"/>
    </row>
    <row r="127" spans="1:12" outlineLevel="3" x14ac:dyDescent="0.3">
      <c r="A127" s="6" t="s">
        <v>164</v>
      </c>
      <c r="B127" s="7" t="s">
        <v>62</v>
      </c>
      <c r="C127" s="7" t="s">
        <v>94</v>
      </c>
      <c r="D127" s="7" t="s">
        <v>120</v>
      </c>
      <c r="E127" s="7" t="s">
        <v>1</v>
      </c>
      <c r="F127" s="7" t="s">
        <v>128</v>
      </c>
      <c r="G127" s="7">
        <v>850</v>
      </c>
      <c r="H127" s="16">
        <v>525384</v>
      </c>
      <c r="I127" s="16">
        <v>525384</v>
      </c>
      <c r="J127" s="16">
        <v>5516</v>
      </c>
      <c r="K127" s="14">
        <f t="shared" si="16"/>
        <v>1.0498987407305895E-2</v>
      </c>
      <c r="L127" s="2"/>
    </row>
    <row r="128" spans="1:12" outlineLevel="4" x14ac:dyDescent="0.3">
      <c r="A128" s="6" t="s">
        <v>129</v>
      </c>
      <c r="B128" s="7" t="s">
        <v>62</v>
      </c>
      <c r="C128" s="7" t="s">
        <v>94</v>
      </c>
      <c r="D128" s="7" t="s">
        <v>120</v>
      </c>
      <c r="E128" s="7" t="s">
        <v>1</v>
      </c>
      <c r="F128" s="7" t="s">
        <v>130</v>
      </c>
      <c r="G128" s="5" t="s">
        <v>46</v>
      </c>
      <c r="H128" s="16">
        <f t="shared" ref="H128:J129" si="23">H129</f>
        <v>13814102.880000001</v>
      </c>
      <c r="I128" s="16">
        <f t="shared" si="23"/>
        <v>13814102.880000001</v>
      </c>
      <c r="J128" s="16">
        <f t="shared" si="23"/>
        <v>12584778.52</v>
      </c>
      <c r="K128" s="14">
        <f t="shared" si="16"/>
        <v>0.91100946831807572</v>
      </c>
      <c r="L128" s="2"/>
    </row>
    <row r="129" spans="1:12" ht="39.6" outlineLevel="5" x14ac:dyDescent="0.3">
      <c r="A129" s="6" t="s">
        <v>52</v>
      </c>
      <c r="B129" s="7" t="s">
        <v>62</v>
      </c>
      <c r="C129" s="7" t="s">
        <v>94</v>
      </c>
      <c r="D129" s="7" t="s">
        <v>120</v>
      </c>
      <c r="E129" s="7" t="s">
        <v>1</v>
      </c>
      <c r="F129" s="7" t="s">
        <v>130</v>
      </c>
      <c r="G129" s="7" t="s">
        <v>2</v>
      </c>
      <c r="H129" s="16">
        <f t="shared" si="23"/>
        <v>13814102.880000001</v>
      </c>
      <c r="I129" s="16">
        <f t="shared" si="23"/>
        <v>13814102.880000001</v>
      </c>
      <c r="J129" s="16">
        <f t="shared" si="23"/>
        <v>12584778.52</v>
      </c>
      <c r="K129" s="14">
        <f t="shared" si="16"/>
        <v>0.91100946831807572</v>
      </c>
      <c r="L129" s="2"/>
    </row>
    <row r="130" spans="1:12" ht="39.6" outlineLevel="6" x14ac:dyDescent="0.3">
      <c r="A130" s="6" t="s">
        <v>53</v>
      </c>
      <c r="B130" s="7" t="s">
        <v>62</v>
      </c>
      <c r="C130" s="7" t="s">
        <v>94</v>
      </c>
      <c r="D130" s="7" t="s">
        <v>120</v>
      </c>
      <c r="E130" s="7" t="s">
        <v>1</v>
      </c>
      <c r="F130" s="7" t="s">
        <v>130</v>
      </c>
      <c r="G130" s="7" t="s">
        <v>3</v>
      </c>
      <c r="H130" s="16">
        <v>13814102.880000001</v>
      </c>
      <c r="I130" s="16">
        <v>13814102.880000001</v>
      </c>
      <c r="J130" s="16">
        <v>12584778.52</v>
      </c>
      <c r="K130" s="14">
        <f t="shared" si="16"/>
        <v>0.91100946831807572</v>
      </c>
      <c r="L130" s="2"/>
    </row>
    <row r="131" spans="1:12" ht="26.4" outlineLevel="4" x14ac:dyDescent="0.3">
      <c r="A131" s="6" t="s">
        <v>131</v>
      </c>
      <c r="B131" s="7" t="s">
        <v>62</v>
      </c>
      <c r="C131" s="7" t="s">
        <v>94</v>
      </c>
      <c r="D131" s="7" t="s">
        <v>120</v>
      </c>
      <c r="E131" s="7" t="s">
        <v>1</v>
      </c>
      <c r="F131" s="7" t="s">
        <v>132</v>
      </c>
      <c r="G131" s="5" t="s">
        <v>46</v>
      </c>
      <c r="H131" s="16">
        <f t="shared" ref="H131:J132" si="24">H132</f>
        <v>150000</v>
      </c>
      <c r="I131" s="16">
        <f t="shared" si="24"/>
        <v>150000</v>
      </c>
      <c r="J131" s="16">
        <f t="shared" si="24"/>
        <v>150000</v>
      </c>
      <c r="K131" s="14">
        <f t="shared" si="16"/>
        <v>1</v>
      </c>
      <c r="L131" s="2"/>
    </row>
    <row r="132" spans="1:12" ht="39.6" outlineLevel="5" x14ac:dyDescent="0.3">
      <c r="A132" s="6" t="s">
        <v>52</v>
      </c>
      <c r="B132" s="7" t="s">
        <v>62</v>
      </c>
      <c r="C132" s="7" t="s">
        <v>94</v>
      </c>
      <c r="D132" s="7" t="s">
        <v>120</v>
      </c>
      <c r="E132" s="7" t="s">
        <v>1</v>
      </c>
      <c r="F132" s="7" t="s">
        <v>132</v>
      </c>
      <c r="G132" s="7" t="s">
        <v>2</v>
      </c>
      <c r="H132" s="16">
        <f t="shared" si="24"/>
        <v>150000</v>
      </c>
      <c r="I132" s="16">
        <f t="shared" si="24"/>
        <v>150000</v>
      </c>
      <c r="J132" s="16">
        <f t="shared" si="24"/>
        <v>150000</v>
      </c>
      <c r="K132" s="14">
        <f t="shared" si="16"/>
        <v>1</v>
      </c>
      <c r="L132" s="2"/>
    </row>
    <row r="133" spans="1:12" ht="39.6" outlineLevel="6" x14ac:dyDescent="0.3">
      <c r="A133" s="6" t="s">
        <v>53</v>
      </c>
      <c r="B133" s="7" t="s">
        <v>62</v>
      </c>
      <c r="C133" s="7" t="s">
        <v>94</v>
      </c>
      <c r="D133" s="7" t="s">
        <v>120</v>
      </c>
      <c r="E133" s="7" t="s">
        <v>1</v>
      </c>
      <c r="F133" s="7" t="s">
        <v>132</v>
      </c>
      <c r="G133" s="7" t="s">
        <v>3</v>
      </c>
      <c r="H133" s="16">
        <v>150000</v>
      </c>
      <c r="I133" s="20">
        <v>150000</v>
      </c>
      <c r="J133" s="16">
        <v>150000</v>
      </c>
      <c r="K133" s="14">
        <f t="shared" si="16"/>
        <v>1</v>
      </c>
      <c r="L133" s="2"/>
    </row>
    <row r="134" spans="1:12" ht="26.4" outlineLevel="5" x14ac:dyDescent="0.3">
      <c r="A134" s="6" t="s">
        <v>133</v>
      </c>
      <c r="B134" s="7" t="s">
        <v>62</v>
      </c>
      <c r="C134" s="7" t="s">
        <v>94</v>
      </c>
      <c r="D134" s="7" t="s">
        <v>120</v>
      </c>
      <c r="E134" s="7" t="s">
        <v>1</v>
      </c>
      <c r="F134" s="7" t="s">
        <v>134</v>
      </c>
      <c r="G134" s="5" t="s">
        <v>46</v>
      </c>
      <c r="H134" s="16">
        <f t="shared" ref="H134:J135" si="25">H135</f>
        <v>3400000</v>
      </c>
      <c r="I134" s="16">
        <f t="shared" si="25"/>
        <v>3400000</v>
      </c>
      <c r="J134" s="16">
        <f t="shared" si="25"/>
        <v>3400000</v>
      </c>
      <c r="K134" s="14">
        <f t="shared" si="16"/>
        <v>1</v>
      </c>
      <c r="L134" s="2"/>
    </row>
    <row r="135" spans="1:12" outlineLevel="6" x14ac:dyDescent="0.3">
      <c r="A135" s="6" t="s">
        <v>107</v>
      </c>
      <c r="B135" s="7" t="s">
        <v>62</v>
      </c>
      <c r="C135" s="7" t="s">
        <v>94</v>
      </c>
      <c r="D135" s="7" t="s">
        <v>120</v>
      </c>
      <c r="E135" s="7" t="s">
        <v>1</v>
      </c>
      <c r="F135" s="7" t="s">
        <v>134</v>
      </c>
      <c r="G135" s="7" t="s">
        <v>6</v>
      </c>
      <c r="H135" s="16">
        <f t="shared" si="25"/>
        <v>3400000</v>
      </c>
      <c r="I135" s="16">
        <f t="shared" si="25"/>
        <v>3400000</v>
      </c>
      <c r="J135" s="16">
        <f t="shared" si="25"/>
        <v>3400000</v>
      </c>
      <c r="K135" s="14">
        <f t="shared" si="16"/>
        <v>1</v>
      </c>
      <c r="L135" s="2"/>
    </row>
    <row r="136" spans="1:12" ht="66" outlineLevel="4" x14ac:dyDescent="0.3">
      <c r="A136" s="6" t="s">
        <v>113</v>
      </c>
      <c r="B136" s="7" t="s">
        <v>62</v>
      </c>
      <c r="C136" s="7" t="s">
        <v>94</v>
      </c>
      <c r="D136" s="7" t="s">
        <v>120</v>
      </c>
      <c r="E136" s="7" t="s">
        <v>1</v>
      </c>
      <c r="F136" s="7" t="s">
        <v>134</v>
      </c>
      <c r="G136" s="7" t="s">
        <v>9</v>
      </c>
      <c r="H136" s="16">
        <v>3400000</v>
      </c>
      <c r="I136" s="16">
        <v>3400000</v>
      </c>
      <c r="J136" s="16">
        <v>3400000</v>
      </c>
      <c r="K136" s="14">
        <f t="shared" si="16"/>
        <v>1</v>
      </c>
      <c r="L136" s="2"/>
    </row>
    <row r="137" spans="1:12" ht="66" outlineLevel="5" x14ac:dyDescent="0.3">
      <c r="A137" s="6" t="s">
        <v>135</v>
      </c>
      <c r="B137" s="7" t="s">
        <v>62</v>
      </c>
      <c r="C137" s="7" t="s">
        <v>94</v>
      </c>
      <c r="D137" s="7" t="s">
        <v>120</v>
      </c>
      <c r="E137" s="7" t="s">
        <v>1</v>
      </c>
      <c r="F137" s="7" t="s">
        <v>136</v>
      </c>
      <c r="G137" s="5" t="s">
        <v>46</v>
      </c>
      <c r="H137" s="16">
        <f>H138+H140</f>
        <v>493000</v>
      </c>
      <c r="I137" s="16">
        <f>I138+I140</f>
        <v>493000</v>
      </c>
      <c r="J137" s="16">
        <f>J138+J140</f>
        <v>448000.4</v>
      </c>
      <c r="K137" s="14">
        <f t="shared" si="16"/>
        <v>0.90872292089249496</v>
      </c>
      <c r="L137" s="2"/>
    </row>
    <row r="138" spans="1:12" ht="39.6" outlineLevel="6" x14ac:dyDescent="0.3">
      <c r="A138" s="6" t="s">
        <v>52</v>
      </c>
      <c r="B138" s="7" t="s">
        <v>62</v>
      </c>
      <c r="C138" s="7" t="s">
        <v>94</v>
      </c>
      <c r="D138" s="7" t="s">
        <v>120</v>
      </c>
      <c r="E138" s="7" t="s">
        <v>1</v>
      </c>
      <c r="F138" s="7" t="s">
        <v>136</v>
      </c>
      <c r="G138" s="7" t="s">
        <v>2</v>
      </c>
      <c r="H138" s="16">
        <f>H139</f>
        <v>493000</v>
      </c>
      <c r="I138" s="16">
        <f>I139</f>
        <v>493000</v>
      </c>
      <c r="J138" s="16">
        <f>J139</f>
        <v>448000.4</v>
      </c>
      <c r="K138" s="14">
        <f t="shared" si="16"/>
        <v>0.90872292089249496</v>
      </c>
      <c r="L138" s="2"/>
    </row>
    <row r="139" spans="1:12" ht="39.6" outlineLevel="5" x14ac:dyDescent="0.3">
      <c r="A139" s="6" t="s">
        <v>53</v>
      </c>
      <c r="B139" s="7" t="s">
        <v>62</v>
      </c>
      <c r="C139" s="7" t="s">
        <v>94</v>
      </c>
      <c r="D139" s="7" t="s">
        <v>120</v>
      </c>
      <c r="E139" s="7" t="s">
        <v>1</v>
      </c>
      <c r="F139" s="7" t="s">
        <v>136</v>
      </c>
      <c r="G139" s="7" t="s">
        <v>3</v>
      </c>
      <c r="H139" s="16">
        <v>493000</v>
      </c>
      <c r="I139" s="16">
        <v>493000</v>
      </c>
      <c r="J139" s="16">
        <v>448000.4</v>
      </c>
      <c r="K139" s="14">
        <f t="shared" si="16"/>
        <v>0.90872292089249496</v>
      </c>
      <c r="L139" s="2"/>
    </row>
    <row r="140" spans="1:12" outlineLevel="6" x14ac:dyDescent="0.3">
      <c r="A140" s="6" t="s">
        <v>107</v>
      </c>
      <c r="B140" s="7" t="s">
        <v>62</v>
      </c>
      <c r="C140" s="7" t="s">
        <v>94</v>
      </c>
      <c r="D140" s="7" t="s">
        <v>120</v>
      </c>
      <c r="E140" s="7" t="s">
        <v>1</v>
      </c>
      <c r="F140" s="7" t="s">
        <v>136</v>
      </c>
      <c r="G140" s="7" t="s">
        <v>6</v>
      </c>
      <c r="H140" s="16">
        <f>H141</f>
        <v>0</v>
      </c>
      <c r="I140" s="16">
        <f>I141</f>
        <v>0</v>
      </c>
      <c r="J140" s="16">
        <f>J141</f>
        <v>0</v>
      </c>
      <c r="K140" s="14"/>
      <c r="L140" s="2"/>
    </row>
    <row r="141" spans="1:12" outlineLevel="4" x14ac:dyDescent="0.3">
      <c r="A141" s="6" t="s">
        <v>108</v>
      </c>
      <c r="B141" s="7" t="s">
        <v>62</v>
      </c>
      <c r="C141" s="7" t="s">
        <v>94</v>
      </c>
      <c r="D141" s="7" t="s">
        <v>120</v>
      </c>
      <c r="E141" s="7" t="s">
        <v>1</v>
      </c>
      <c r="F141" s="7" t="s">
        <v>136</v>
      </c>
      <c r="G141" s="7" t="s">
        <v>7</v>
      </c>
      <c r="H141" s="16">
        <v>0</v>
      </c>
      <c r="I141" s="16">
        <v>0</v>
      </c>
      <c r="J141" s="16">
        <v>0</v>
      </c>
      <c r="K141" s="14"/>
      <c r="L141" s="2"/>
    </row>
    <row r="142" spans="1:12" ht="39.6" outlineLevel="5" x14ac:dyDescent="0.3">
      <c r="A142" s="6" t="s">
        <v>179</v>
      </c>
      <c r="B142" s="7" t="s">
        <v>62</v>
      </c>
      <c r="C142" s="7" t="s">
        <v>94</v>
      </c>
      <c r="D142" s="7" t="s">
        <v>120</v>
      </c>
      <c r="E142" s="7" t="s">
        <v>1</v>
      </c>
      <c r="F142" s="7" t="s">
        <v>180</v>
      </c>
      <c r="G142" s="5" t="s">
        <v>46</v>
      </c>
      <c r="H142" s="16">
        <f t="shared" ref="H142:J143" si="26">H143</f>
        <v>9456666.6699999999</v>
      </c>
      <c r="I142" s="16">
        <f t="shared" si="26"/>
        <v>9456666.6699999999</v>
      </c>
      <c r="J142" s="16">
        <f t="shared" si="26"/>
        <v>9456666.6699999999</v>
      </c>
      <c r="K142" s="14">
        <f t="shared" si="16"/>
        <v>1</v>
      </c>
      <c r="L142" s="2"/>
    </row>
    <row r="143" spans="1:12" ht="39.6" outlineLevel="6" x14ac:dyDescent="0.3">
      <c r="A143" s="6" t="s">
        <v>52</v>
      </c>
      <c r="B143" s="7" t="s">
        <v>62</v>
      </c>
      <c r="C143" s="7" t="s">
        <v>94</v>
      </c>
      <c r="D143" s="7" t="s">
        <v>120</v>
      </c>
      <c r="E143" s="7" t="s">
        <v>1</v>
      </c>
      <c r="F143" s="7" t="s">
        <v>180</v>
      </c>
      <c r="G143" s="7" t="s">
        <v>2</v>
      </c>
      <c r="H143" s="16">
        <f t="shared" si="26"/>
        <v>9456666.6699999999</v>
      </c>
      <c r="I143" s="16">
        <f t="shared" si="26"/>
        <v>9456666.6699999999</v>
      </c>
      <c r="J143" s="16">
        <f t="shared" si="26"/>
        <v>9456666.6699999999</v>
      </c>
      <c r="K143" s="14">
        <f t="shared" si="16"/>
        <v>1</v>
      </c>
      <c r="L143" s="2"/>
    </row>
    <row r="144" spans="1:12" ht="39.6" outlineLevel="4" x14ac:dyDescent="0.3">
      <c r="A144" s="6" t="s">
        <v>53</v>
      </c>
      <c r="B144" s="7" t="s">
        <v>62</v>
      </c>
      <c r="C144" s="7" t="s">
        <v>94</v>
      </c>
      <c r="D144" s="7" t="s">
        <v>120</v>
      </c>
      <c r="E144" s="7" t="s">
        <v>1</v>
      </c>
      <c r="F144" s="7" t="s">
        <v>180</v>
      </c>
      <c r="G144" s="7" t="s">
        <v>3</v>
      </c>
      <c r="H144" s="16">
        <v>9456666.6699999999</v>
      </c>
      <c r="I144" s="16">
        <v>9456666.6699999999</v>
      </c>
      <c r="J144" s="16">
        <v>9456666.6699999999</v>
      </c>
      <c r="K144" s="14">
        <f t="shared" si="16"/>
        <v>1</v>
      </c>
      <c r="L144" s="2"/>
    </row>
    <row r="145" spans="1:12" hidden="1" outlineLevel="5" x14ac:dyDescent="0.3">
      <c r="A145" s="9" t="s">
        <v>137</v>
      </c>
      <c r="B145" s="10" t="s">
        <v>62</v>
      </c>
      <c r="C145" s="10" t="s">
        <v>94</v>
      </c>
      <c r="D145" s="10" t="s">
        <v>138</v>
      </c>
      <c r="E145" s="11" t="s">
        <v>46</v>
      </c>
      <c r="F145" s="11" t="s">
        <v>46</v>
      </c>
      <c r="G145" s="11" t="s">
        <v>46</v>
      </c>
      <c r="H145" s="13">
        <f t="shared" ref="H145:J148" si="27">H146</f>
        <v>0</v>
      </c>
      <c r="I145" s="13">
        <f t="shared" si="27"/>
        <v>0</v>
      </c>
      <c r="J145" s="13">
        <f t="shared" si="27"/>
        <v>0</v>
      </c>
      <c r="K145" s="14" t="e">
        <f t="shared" si="16"/>
        <v>#DIV/0!</v>
      </c>
      <c r="L145" s="2"/>
    </row>
    <row r="146" spans="1:12" hidden="1" outlineLevel="6" x14ac:dyDescent="0.3">
      <c r="A146" s="9" t="s">
        <v>49</v>
      </c>
      <c r="B146" s="10" t="s">
        <v>62</v>
      </c>
      <c r="C146" s="10" t="s">
        <v>94</v>
      </c>
      <c r="D146" s="10" t="s">
        <v>138</v>
      </c>
      <c r="E146" s="10" t="s">
        <v>1</v>
      </c>
      <c r="F146" s="15" t="s">
        <v>46</v>
      </c>
      <c r="G146" s="15" t="s">
        <v>46</v>
      </c>
      <c r="H146" s="13">
        <f t="shared" si="27"/>
        <v>0</v>
      </c>
      <c r="I146" s="13">
        <f t="shared" si="27"/>
        <v>0</v>
      </c>
      <c r="J146" s="13">
        <f t="shared" si="27"/>
        <v>0</v>
      </c>
      <c r="K146" s="14" t="e">
        <f t="shared" si="16"/>
        <v>#DIV/0!</v>
      </c>
      <c r="L146" s="2"/>
    </row>
    <row r="147" spans="1:12" ht="26.4" hidden="1" outlineLevel="4" x14ac:dyDescent="0.3">
      <c r="A147" s="6" t="s">
        <v>139</v>
      </c>
      <c r="B147" s="7" t="s">
        <v>62</v>
      </c>
      <c r="C147" s="7" t="s">
        <v>94</v>
      </c>
      <c r="D147" s="7" t="s">
        <v>138</v>
      </c>
      <c r="E147" s="7" t="s">
        <v>1</v>
      </c>
      <c r="F147" s="7" t="s">
        <v>40</v>
      </c>
      <c r="G147" s="5" t="s">
        <v>46</v>
      </c>
      <c r="H147" s="16">
        <f t="shared" si="27"/>
        <v>0</v>
      </c>
      <c r="I147" s="16">
        <f t="shared" si="27"/>
        <v>0</v>
      </c>
      <c r="J147" s="16">
        <f t="shared" si="27"/>
        <v>0</v>
      </c>
      <c r="K147" s="14" t="e">
        <f t="shared" ref="K147:K207" si="28">J147/I147</f>
        <v>#DIV/0!</v>
      </c>
      <c r="L147" s="2"/>
    </row>
    <row r="148" spans="1:12" ht="39.6" hidden="1" outlineLevel="5" x14ac:dyDescent="0.3">
      <c r="A148" s="6" t="s">
        <v>99</v>
      </c>
      <c r="B148" s="7" t="s">
        <v>62</v>
      </c>
      <c r="C148" s="7" t="s">
        <v>94</v>
      </c>
      <c r="D148" s="7" t="s">
        <v>138</v>
      </c>
      <c r="E148" s="7" t="s">
        <v>1</v>
      </c>
      <c r="F148" s="7" t="s">
        <v>40</v>
      </c>
      <c r="G148" s="7" t="s">
        <v>10</v>
      </c>
      <c r="H148" s="16">
        <f t="shared" si="27"/>
        <v>0</v>
      </c>
      <c r="I148" s="16">
        <f t="shared" si="27"/>
        <v>0</v>
      </c>
      <c r="J148" s="16">
        <f t="shared" si="27"/>
        <v>0</v>
      </c>
      <c r="K148" s="14" t="e">
        <f t="shared" si="28"/>
        <v>#DIV/0!</v>
      </c>
      <c r="L148" s="2"/>
    </row>
    <row r="149" spans="1:12" hidden="1" outlineLevel="6" x14ac:dyDescent="0.3">
      <c r="A149" s="6" t="s">
        <v>100</v>
      </c>
      <c r="B149" s="7" t="s">
        <v>62</v>
      </c>
      <c r="C149" s="7" t="s">
        <v>94</v>
      </c>
      <c r="D149" s="7" t="s">
        <v>138</v>
      </c>
      <c r="E149" s="7" t="s">
        <v>1</v>
      </c>
      <c r="F149" s="7" t="s">
        <v>40</v>
      </c>
      <c r="G149" s="7" t="s">
        <v>11</v>
      </c>
      <c r="H149" s="16">
        <v>0</v>
      </c>
      <c r="I149" s="16">
        <v>0</v>
      </c>
      <c r="J149" s="16">
        <v>0</v>
      </c>
      <c r="K149" s="14" t="e">
        <f t="shared" si="28"/>
        <v>#DIV/0!</v>
      </c>
      <c r="L149" s="2"/>
    </row>
    <row r="150" spans="1:12" ht="26.4" outlineLevel="4" collapsed="1" x14ac:dyDescent="0.3">
      <c r="A150" s="9" t="s">
        <v>140</v>
      </c>
      <c r="B150" s="10" t="s">
        <v>62</v>
      </c>
      <c r="C150" s="10" t="s">
        <v>94</v>
      </c>
      <c r="D150" s="10" t="s">
        <v>141</v>
      </c>
      <c r="E150" s="11" t="s">
        <v>46</v>
      </c>
      <c r="F150" s="11" t="s">
        <v>46</v>
      </c>
      <c r="G150" s="11" t="s">
        <v>46</v>
      </c>
      <c r="H150" s="13">
        <f t="shared" ref="H150:J153" si="29">H151</f>
        <v>245000</v>
      </c>
      <c r="I150" s="13">
        <f t="shared" si="29"/>
        <v>245000</v>
      </c>
      <c r="J150" s="13">
        <f t="shared" si="29"/>
        <v>184862</v>
      </c>
      <c r="K150" s="14">
        <f t="shared" si="28"/>
        <v>0.7545387755102041</v>
      </c>
      <c r="L150" s="2"/>
    </row>
    <row r="151" spans="1:12" outlineLevel="5" x14ac:dyDescent="0.3">
      <c r="A151" s="9" t="s">
        <v>49</v>
      </c>
      <c r="B151" s="10" t="s">
        <v>62</v>
      </c>
      <c r="C151" s="10" t="s">
        <v>94</v>
      </c>
      <c r="D151" s="10" t="s">
        <v>141</v>
      </c>
      <c r="E151" s="10" t="s">
        <v>1</v>
      </c>
      <c r="F151" s="15" t="s">
        <v>46</v>
      </c>
      <c r="G151" s="15" t="s">
        <v>46</v>
      </c>
      <c r="H151" s="13">
        <f t="shared" si="29"/>
        <v>245000</v>
      </c>
      <c r="I151" s="13">
        <f t="shared" si="29"/>
        <v>245000</v>
      </c>
      <c r="J151" s="13">
        <f t="shared" si="29"/>
        <v>184862</v>
      </c>
      <c r="K151" s="14">
        <f t="shared" si="28"/>
        <v>0.7545387755102041</v>
      </c>
      <c r="L151" s="2"/>
    </row>
    <row r="152" spans="1:12" outlineLevel="6" x14ac:dyDescent="0.3">
      <c r="A152" s="6" t="s">
        <v>129</v>
      </c>
      <c r="B152" s="7" t="s">
        <v>62</v>
      </c>
      <c r="C152" s="7" t="s">
        <v>94</v>
      </c>
      <c r="D152" s="7" t="s">
        <v>141</v>
      </c>
      <c r="E152" s="7" t="s">
        <v>1</v>
      </c>
      <c r="F152" s="7" t="s">
        <v>130</v>
      </c>
      <c r="G152" s="5" t="s">
        <v>46</v>
      </c>
      <c r="H152" s="16">
        <f t="shared" si="29"/>
        <v>245000</v>
      </c>
      <c r="I152" s="16">
        <f t="shared" si="29"/>
        <v>245000</v>
      </c>
      <c r="J152" s="16">
        <f t="shared" si="29"/>
        <v>184862</v>
      </c>
      <c r="K152" s="14">
        <f t="shared" si="28"/>
        <v>0.7545387755102041</v>
      </c>
      <c r="L152" s="2"/>
    </row>
    <row r="153" spans="1:12" ht="39.6" outlineLevel="4" x14ac:dyDescent="0.3">
      <c r="A153" s="6" t="s">
        <v>52</v>
      </c>
      <c r="B153" s="7" t="s">
        <v>62</v>
      </c>
      <c r="C153" s="7" t="s">
        <v>94</v>
      </c>
      <c r="D153" s="7" t="s">
        <v>141</v>
      </c>
      <c r="E153" s="7" t="s">
        <v>1</v>
      </c>
      <c r="F153" s="7" t="s">
        <v>130</v>
      </c>
      <c r="G153" s="7" t="s">
        <v>2</v>
      </c>
      <c r="H153" s="16">
        <f t="shared" si="29"/>
        <v>245000</v>
      </c>
      <c r="I153" s="16">
        <f t="shared" si="29"/>
        <v>245000</v>
      </c>
      <c r="J153" s="16">
        <f t="shared" si="29"/>
        <v>184862</v>
      </c>
      <c r="K153" s="14">
        <f t="shared" si="28"/>
        <v>0.7545387755102041</v>
      </c>
      <c r="L153" s="2"/>
    </row>
    <row r="154" spans="1:12" ht="39.6" outlineLevel="5" x14ac:dyDescent="0.3">
      <c r="A154" s="6" t="s">
        <v>53</v>
      </c>
      <c r="B154" s="7" t="s">
        <v>62</v>
      </c>
      <c r="C154" s="7" t="s">
        <v>94</v>
      </c>
      <c r="D154" s="7" t="s">
        <v>141</v>
      </c>
      <c r="E154" s="7" t="s">
        <v>1</v>
      </c>
      <c r="F154" s="7" t="s">
        <v>130</v>
      </c>
      <c r="G154" s="7" t="s">
        <v>3</v>
      </c>
      <c r="H154" s="16">
        <v>245000</v>
      </c>
      <c r="I154" s="16">
        <v>245000</v>
      </c>
      <c r="J154" s="16">
        <v>184862</v>
      </c>
      <c r="K154" s="14">
        <f t="shared" si="28"/>
        <v>0.7545387755102041</v>
      </c>
      <c r="L154" s="2"/>
    </row>
    <row r="155" spans="1:12" ht="66" outlineLevel="6" x14ac:dyDescent="0.3">
      <c r="A155" s="9" t="s">
        <v>181</v>
      </c>
      <c r="B155" s="10" t="s">
        <v>62</v>
      </c>
      <c r="C155" s="10" t="s">
        <v>94</v>
      </c>
      <c r="D155" s="10" t="s">
        <v>142</v>
      </c>
      <c r="E155" s="11" t="s">
        <v>46</v>
      </c>
      <c r="F155" s="11" t="s">
        <v>46</v>
      </c>
      <c r="G155" s="11" t="s">
        <v>46</v>
      </c>
      <c r="H155" s="13">
        <f t="shared" ref="H155:J158" si="30">H156</f>
        <v>2500000</v>
      </c>
      <c r="I155" s="13">
        <f t="shared" si="30"/>
        <v>2500000</v>
      </c>
      <c r="J155" s="13">
        <f t="shared" si="30"/>
        <v>1504554.32</v>
      </c>
      <c r="K155" s="14">
        <f t="shared" si="28"/>
        <v>0.601821728</v>
      </c>
      <c r="L155" s="2"/>
    </row>
    <row r="156" spans="1:12" outlineLevel="2" x14ac:dyDescent="0.3">
      <c r="A156" s="9" t="s">
        <v>49</v>
      </c>
      <c r="B156" s="10" t="s">
        <v>62</v>
      </c>
      <c r="C156" s="10" t="s">
        <v>94</v>
      </c>
      <c r="D156" s="10" t="s">
        <v>142</v>
      </c>
      <c r="E156" s="10" t="s">
        <v>1</v>
      </c>
      <c r="F156" s="15" t="s">
        <v>46</v>
      </c>
      <c r="G156" s="15" t="s">
        <v>46</v>
      </c>
      <c r="H156" s="13">
        <f t="shared" si="30"/>
        <v>2500000</v>
      </c>
      <c r="I156" s="13">
        <f t="shared" si="30"/>
        <v>2500000</v>
      </c>
      <c r="J156" s="13">
        <f t="shared" si="30"/>
        <v>1504554.32</v>
      </c>
      <c r="K156" s="14">
        <f t="shared" si="28"/>
        <v>0.601821728</v>
      </c>
      <c r="L156" s="2"/>
    </row>
    <row r="157" spans="1:12" ht="52.8" outlineLevel="3" x14ac:dyDescent="0.3">
      <c r="A157" s="6" t="s">
        <v>182</v>
      </c>
      <c r="B157" s="7" t="s">
        <v>62</v>
      </c>
      <c r="C157" s="7" t="s">
        <v>94</v>
      </c>
      <c r="D157" s="7" t="s">
        <v>142</v>
      </c>
      <c r="E157" s="7" t="s">
        <v>1</v>
      </c>
      <c r="F157" s="7" t="s">
        <v>143</v>
      </c>
      <c r="G157" s="5" t="s">
        <v>46</v>
      </c>
      <c r="H157" s="16">
        <f t="shared" si="30"/>
        <v>2500000</v>
      </c>
      <c r="I157" s="16">
        <f t="shared" si="30"/>
        <v>2500000</v>
      </c>
      <c r="J157" s="16">
        <f t="shared" si="30"/>
        <v>1504554.32</v>
      </c>
      <c r="K157" s="14">
        <f t="shared" si="28"/>
        <v>0.601821728</v>
      </c>
      <c r="L157" s="2"/>
    </row>
    <row r="158" spans="1:12" ht="39.6" outlineLevel="4" x14ac:dyDescent="0.3">
      <c r="A158" s="6" t="s">
        <v>52</v>
      </c>
      <c r="B158" s="7" t="s">
        <v>62</v>
      </c>
      <c r="C158" s="7" t="s">
        <v>94</v>
      </c>
      <c r="D158" s="7" t="s">
        <v>142</v>
      </c>
      <c r="E158" s="7" t="s">
        <v>1</v>
      </c>
      <c r="F158" s="7" t="s">
        <v>143</v>
      </c>
      <c r="G158" s="7" t="s">
        <v>2</v>
      </c>
      <c r="H158" s="16">
        <f t="shared" si="30"/>
        <v>2500000</v>
      </c>
      <c r="I158" s="16">
        <f t="shared" si="30"/>
        <v>2500000</v>
      </c>
      <c r="J158" s="16">
        <f t="shared" si="30"/>
        <v>1504554.32</v>
      </c>
      <c r="K158" s="14">
        <f t="shared" si="28"/>
        <v>0.601821728</v>
      </c>
      <c r="L158" s="2"/>
    </row>
    <row r="159" spans="1:12" ht="39.6" outlineLevel="5" x14ac:dyDescent="0.3">
      <c r="A159" s="6" t="s">
        <v>53</v>
      </c>
      <c r="B159" s="7" t="s">
        <v>62</v>
      </c>
      <c r="C159" s="7" t="s">
        <v>94</v>
      </c>
      <c r="D159" s="7" t="s">
        <v>142</v>
      </c>
      <c r="E159" s="7" t="s">
        <v>1</v>
      </c>
      <c r="F159" s="7" t="s">
        <v>143</v>
      </c>
      <c r="G159" s="7" t="s">
        <v>3</v>
      </c>
      <c r="H159" s="16">
        <v>2500000</v>
      </c>
      <c r="I159" s="16">
        <v>2500000</v>
      </c>
      <c r="J159" s="16">
        <v>1504554.32</v>
      </c>
      <c r="K159" s="14">
        <f t="shared" si="28"/>
        <v>0.601821728</v>
      </c>
      <c r="L159" s="2"/>
    </row>
    <row r="160" spans="1:12" ht="39.6" hidden="1" outlineLevel="6" x14ac:dyDescent="0.3">
      <c r="A160" s="9" t="s">
        <v>144</v>
      </c>
      <c r="B160" s="10" t="s">
        <v>62</v>
      </c>
      <c r="C160" s="10" t="s">
        <v>94</v>
      </c>
      <c r="D160" s="10" t="s">
        <v>145</v>
      </c>
      <c r="E160" s="11" t="s">
        <v>46</v>
      </c>
      <c r="F160" s="11" t="s">
        <v>46</v>
      </c>
      <c r="G160" s="11" t="s">
        <v>46</v>
      </c>
      <c r="H160" s="13">
        <f t="shared" ref="H160:J163" si="31">H161</f>
        <v>0</v>
      </c>
      <c r="I160" s="13">
        <f t="shared" si="31"/>
        <v>0</v>
      </c>
      <c r="J160" s="13">
        <f t="shared" si="31"/>
        <v>0</v>
      </c>
      <c r="K160" s="14" t="e">
        <f t="shared" si="28"/>
        <v>#DIV/0!</v>
      </c>
      <c r="L160" s="2"/>
    </row>
    <row r="161" spans="1:12" hidden="1" outlineLevel="2" x14ac:dyDescent="0.3">
      <c r="A161" s="9" t="s">
        <v>49</v>
      </c>
      <c r="B161" s="10" t="s">
        <v>62</v>
      </c>
      <c r="C161" s="10" t="s">
        <v>94</v>
      </c>
      <c r="D161" s="10" t="s">
        <v>145</v>
      </c>
      <c r="E161" s="10" t="s">
        <v>1</v>
      </c>
      <c r="F161" s="15" t="s">
        <v>46</v>
      </c>
      <c r="G161" s="15" t="s">
        <v>46</v>
      </c>
      <c r="H161" s="13">
        <f t="shared" si="31"/>
        <v>0</v>
      </c>
      <c r="I161" s="13">
        <f t="shared" si="31"/>
        <v>0</v>
      </c>
      <c r="J161" s="13">
        <f t="shared" si="31"/>
        <v>0</v>
      </c>
      <c r="K161" s="14" t="e">
        <f t="shared" si="28"/>
        <v>#DIV/0!</v>
      </c>
      <c r="L161" s="2"/>
    </row>
    <row r="162" spans="1:12" ht="26.4" hidden="1" outlineLevel="3" x14ac:dyDescent="0.3">
      <c r="A162" s="6" t="s">
        <v>139</v>
      </c>
      <c r="B162" s="7" t="s">
        <v>62</v>
      </c>
      <c r="C162" s="7" t="s">
        <v>94</v>
      </c>
      <c r="D162" s="7" t="s">
        <v>145</v>
      </c>
      <c r="E162" s="7" t="s">
        <v>1</v>
      </c>
      <c r="F162" s="7" t="s">
        <v>40</v>
      </c>
      <c r="G162" s="5" t="s">
        <v>46</v>
      </c>
      <c r="H162" s="16">
        <f t="shared" si="31"/>
        <v>0</v>
      </c>
      <c r="I162" s="16">
        <f t="shared" si="31"/>
        <v>0</v>
      </c>
      <c r="J162" s="16">
        <f t="shared" si="31"/>
        <v>0</v>
      </c>
      <c r="K162" s="14" t="e">
        <f t="shared" si="28"/>
        <v>#DIV/0!</v>
      </c>
      <c r="L162" s="2"/>
    </row>
    <row r="163" spans="1:12" ht="39.6" hidden="1" outlineLevel="4" x14ac:dyDescent="0.3">
      <c r="A163" s="6" t="s">
        <v>99</v>
      </c>
      <c r="B163" s="7" t="s">
        <v>62</v>
      </c>
      <c r="C163" s="7" t="s">
        <v>94</v>
      </c>
      <c r="D163" s="7" t="s">
        <v>145</v>
      </c>
      <c r="E163" s="7" t="s">
        <v>1</v>
      </c>
      <c r="F163" s="7" t="s">
        <v>40</v>
      </c>
      <c r="G163" s="7" t="s">
        <v>10</v>
      </c>
      <c r="H163" s="16">
        <f t="shared" si="31"/>
        <v>0</v>
      </c>
      <c r="I163" s="16">
        <f t="shared" si="31"/>
        <v>0</v>
      </c>
      <c r="J163" s="16">
        <f t="shared" si="31"/>
        <v>0</v>
      </c>
      <c r="K163" s="14" t="e">
        <f t="shared" si="28"/>
        <v>#DIV/0!</v>
      </c>
      <c r="L163" s="2"/>
    </row>
    <row r="164" spans="1:12" hidden="1" outlineLevel="5" x14ac:dyDescent="0.3">
      <c r="A164" s="6" t="s">
        <v>100</v>
      </c>
      <c r="B164" s="7" t="s">
        <v>62</v>
      </c>
      <c r="C164" s="7" t="s">
        <v>94</v>
      </c>
      <c r="D164" s="7" t="s">
        <v>145</v>
      </c>
      <c r="E164" s="7" t="s">
        <v>1</v>
      </c>
      <c r="F164" s="7" t="s">
        <v>40</v>
      </c>
      <c r="G164" s="7" t="s">
        <v>11</v>
      </c>
      <c r="H164" s="16">
        <v>0</v>
      </c>
      <c r="I164" s="16">
        <v>0</v>
      </c>
      <c r="J164" s="16">
        <v>0</v>
      </c>
      <c r="K164" s="14" t="e">
        <f t="shared" si="28"/>
        <v>#DIV/0!</v>
      </c>
      <c r="L164" s="2"/>
    </row>
    <row r="165" spans="1:12" ht="39.6" hidden="1" outlineLevel="6" x14ac:dyDescent="0.3">
      <c r="A165" s="9" t="s">
        <v>146</v>
      </c>
      <c r="B165" s="10" t="s">
        <v>62</v>
      </c>
      <c r="C165" s="10" t="s">
        <v>94</v>
      </c>
      <c r="D165" s="10" t="s">
        <v>147</v>
      </c>
      <c r="E165" s="11" t="s">
        <v>46</v>
      </c>
      <c r="F165" s="11" t="s">
        <v>46</v>
      </c>
      <c r="G165" s="11" t="s">
        <v>46</v>
      </c>
      <c r="H165" s="13"/>
      <c r="I165" s="13"/>
      <c r="J165" s="13"/>
      <c r="K165" s="14" t="e">
        <f t="shared" si="28"/>
        <v>#DIV/0!</v>
      </c>
      <c r="L165" s="2"/>
    </row>
    <row r="166" spans="1:12" hidden="1" outlineLevel="2" x14ac:dyDescent="0.3">
      <c r="A166" s="9" t="s">
        <v>49</v>
      </c>
      <c r="B166" s="10" t="s">
        <v>62</v>
      </c>
      <c r="C166" s="10" t="s">
        <v>94</v>
      </c>
      <c r="D166" s="10" t="s">
        <v>147</v>
      </c>
      <c r="E166" s="10" t="s">
        <v>1</v>
      </c>
      <c r="F166" s="15" t="s">
        <v>46</v>
      </c>
      <c r="G166" s="15" t="s">
        <v>46</v>
      </c>
      <c r="H166" s="13"/>
      <c r="I166" s="13"/>
      <c r="J166" s="13"/>
      <c r="K166" s="14" t="e">
        <f t="shared" si="28"/>
        <v>#DIV/0!</v>
      </c>
      <c r="L166" s="2"/>
    </row>
    <row r="167" spans="1:12" ht="78.599999999999994" hidden="1" customHeight="1" outlineLevel="3" x14ac:dyDescent="0.3">
      <c r="A167" s="6" t="s">
        <v>139</v>
      </c>
      <c r="B167" s="7" t="s">
        <v>62</v>
      </c>
      <c r="C167" s="7" t="s">
        <v>94</v>
      </c>
      <c r="D167" s="7" t="s">
        <v>147</v>
      </c>
      <c r="E167" s="7" t="s">
        <v>1</v>
      </c>
      <c r="F167" s="7" t="s">
        <v>40</v>
      </c>
      <c r="G167" s="5" t="s">
        <v>46</v>
      </c>
      <c r="H167" s="16"/>
      <c r="I167" s="16"/>
      <c r="J167" s="16"/>
      <c r="K167" s="14" t="e">
        <f t="shared" si="28"/>
        <v>#DIV/0!</v>
      </c>
      <c r="L167" s="2"/>
    </row>
    <row r="168" spans="1:12" ht="39.6" hidden="1" outlineLevel="4" x14ac:dyDescent="0.3">
      <c r="A168" s="6" t="s">
        <v>99</v>
      </c>
      <c r="B168" s="7" t="s">
        <v>62</v>
      </c>
      <c r="C168" s="7" t="s">
        <v>94</v>
      </c>
      <c r="D168" s="7" t="s">
        <v>147</v>
      </c>
      <c r="E168" s="7" t="s">
        <v>1</v>
      </c>
      <c r="F168" s="7" t="s">
        <v>40</v>
      </c>
      <c r="G168" s="7" t="s">
        <v>10</v>
      </c>
      <c r="H168" s="16"/>
      <c r="I168" s="16"/>
      <c r="J168" s="16"/>
      <c r="K168" s="14" t="e">
        <f t="shared" si="28"/>
        <v>#DIV/0!</v>
      </c>
      <c r="L168" s="2"/>
    </row>
    <row r="169" spans="1:12" hidden="1" outlineLevel="5" x14ac:dyDescent="0.3">
      <c r="A169" s="6" t="s">
        <v>100</v>
      </c>
      <c r="B169" s="7" t="s">
        <v>62</v>
      </c>
      <c r="C169" s="7" t="s">
        <v>94</v>
      </c>
      <c r="D169" s="7" t="s">
        <v>147</v>
      </c>
      <c r="E169" s="7" t="s">
        <v>1</v>
      </c>
      <c r="F169" s="7" t="s">
        <v>40</v>
      </c>
      <c r="G169" s="7" t="s">
        <v>11</v>
      </c>
      <c r="H169" s="16"/>
      <c r="I169" s="16"/>
      <c r="J169" s="16"/>
      <c r="K169" s="14" t="e">
        <f t="shared" si="28"/>
        <v>#DIV/0!</v>
      </c>
      <c r="L169" s="2"/>
    </row>
    <row r="170" spans="1:12" ht="26.4" outlineLevel="6" x14ac:dyDescent="0.3">
      <c r="A170" s="9" t="s">
        <v>95</v>
      </c>
      <c r="B170" s="10" t="s">
        <v>62</v>
      </c>
      <c r="C170" s="10" t="s">
        <v>94</v>
      </c>
      <c r="D170" s="10" t="s">
        <v>96</v>
      </c>
      <c r="E170" s="11" t="s">
        <v>46</v>
      </c>
      <c r="F170" s="11" t="s">
        <v>46</v>
      </c>
      <c r="G170" s="11" t="s">
        <v>46</v>
      </c>
      <c r="H170" s="13">
        <f t="shared" ref="H170:J173" si="32">H171</f>
        <v>25444025.949999999</v>
      </c>
      <c r="I170" s="13">
        <f t="shared" si="32"/>
        <v>25444025.949999999</v>
      </c>
      <c r="J170" s="13">
        <f t="shared" si="32"/>
        <v>25444025.949999999</v>
      </c>
      <c r="K170" s="14">
        <f t="shared" si="28"/>
        <v>1</v>
      </c>
      <c r="L170" s="2"/>
    </row>
    <row r="171" spans="1:12" outlineLevel="1" x14ac:dyDescent="0.3">
      <c r="A171" s="9" t="s">
        <v>49</v>
      </c>
      <c r="B171" s="10" t="s">
        <v>62</v>
      </c>
      <c r="C171" s="10" t="s">
        <v>94</v>
      </c>
      <c r="D171" s="10" t="s">
        <v>96</v>
      </c>
      <c r="E171" s="10" t="s">
        <v>1</v>
      </c>
      <c r="F171" s="15" t="s">
        <v>46</v>
      </c>
      <c r="G171" s="15" t="s">
        <v>46</v>
      </c>
      <c r="H171" s="13">
        <f t="shared" si="32"/>
        <v>25444025.949999999</v>
      </c>
      <c r="I171" s="13">
        <f t="shared" si="32"/>
        <v>25444025.949999999</v>
      </c>
      <c r="J171" s="13">
        <f t="shared" si="32"/>
        <v>25444025.949999999</v>
      </c>
      <c r="K171" s="14">
        <f t="shared" si="28"/>
        <v>1</v>
      </c>
      <c r="L171" s="2"/>
    </row>
    <row r="172" spans="1:12" ht="39.6" outlineLevel="2" x14ac:dyDescent="0.3">
      <c r="A172" s="6" t="s">
        <v>97</v>
      </c>
      <c r="B172" s="7" t="s">
        <v>62</v>
      </c>
      <c r="C172" s="7" t="s">
        <v>94</v>
      </c>
      <c r="D172" s="7" t="s">
        <v>96</v>
      </c>
      <c r="E172" s="7" t="s">
        <v>1</v>
      </c>
      <c r="F172" s="7" t="s">
        <v>98</v>
      </c>
      <c r="G172" s="5" t="s">
        <v>46</v>
      </c>
      <c r="H172" s="16">
        <f t="shared" si="32"/>
        <v>25444025.949999999</v>
      </c>
      <c r="I172" s="16">
        <f t="shared" si="32"/>
        <v>25444025.949999999</v>
      </c>
      <c r="J172" s="16">
        <f t="shared" si="32"/>
        <v>25444025.949999999</v>
      </c>
      <c r="K172" s="14">
        <f t="shared" si="28"/>
        <v>1</v>
      </c>
      <c r="L172" s="2"/>
    </row>
    <row r="173" spans="1:12" ht="39.6" outlineLevel="3" x14ac:dyDescent="0.3">
      <c r="A173" s="6" t="s">
        <v>99</v>
      </c>
      <c r="B173" s="7" t="s">
        <v>62</v>
      </c>
      <c r="C173" s="7" t="s">
        <v>94</v>
      </c>
      <c r="D173" s="7" t="s">
        <v>96</v>
      </c>
      <c r="E173" s="7" t="s">
        <v>1</v>
      </c>
      <c r="F173" s="7" t="s">
        <v>98</v>
      </c>
      <c r="G173" s="7" t="s">
        <v>10</v>
      </c>
      <c r="H173" s="16">
        <f t="shared" si="32"/>
        <v>25444025.949999999</v>
      </c>
      <c r="I173" s="16">
        <f t="shared" si="32"/>
        <v>25444025.949999999</v>
      </c>
      <c r="J173" s="16">
        <f t="shared" si="32"/>
        <v>25444025.949999999</v>
      </c>
      <c r="K173" s="14">
        <f t="shared" si="28"/>
        <v>1</v>
      </c>
      <c r="L173" s="2"/>
    </row>
    <row r="174" spans="1:12" outlineLevel="4" x14ac:dyDescent="0.3">
      <c r="A174" s="6" t="s">
        <v>100</v>
      </c>
      <c r="B174" s="7" t="s">
        <v>62</v>
      </c>
      <c r="C174" s="7" t="s">
        <v>94</v>
      </c>
      <c r="D174" s="7" t="s">
        <v>96</v>
      </c>
      <c r="E174" s="7" t="s">
        <v>1</v>
      </c>
      <c r="F174" s="7" t="s">
        <v>98</v>
      </c>
      <c r="G174" s="7" t="s">
        <v>11</v>
      </c>
      <c r="H174" s="16">
        <v>25444025.949999999</v>
      </c>
      <c r="I174" s="16">
        <v>25444025.949999999</v>
      </c>
      <c r="J174" s="16">
        <v>25444025.949999999</v>
      </c>
      <c r="K174" s="14">
        <f t="shared" si="28"/>
        <v>1</v>
      </c>
      <c r="L174" s="2"/>
    </row>
    <row r="175" spans="1:12" ht="25.2" customHeight="1" outlineLevel="5" x14ac:dyDescent="0.3">
      <c r="A175" s="9" t="s">
        <v>101</v>
      </c>
      <c r="B175" s="10" t="s">
        <v>62</v>
      </c>
      <c r="C175" s="10" t="s">
        <v>94</v>
      </c>
      <c r="D175" s="10" t="s">
        <v>102</v>
      </c>
      <c r="E175" s="11" t="s">
        <v>46</v>
      </c>
      <c r="F175" s="11" t="s">
        <v>46</v>
      </c>
      <c r="G175" s="11" t="s">
        <v>46</v>
      </c>
      <c r="H175" s="13">
        <f t="shared" ref="H175:J178" si="33">H176</f>
        <v>267581243.19</v>
      </c>
      <c r="I175" s="13">
        <f t="shared" si="33"/>
        <v>267581243.19</v>
      </c>
      <c r="J175" s="13">
        <f t="shared" si="33"/>
        <v>267581243.19</v>
      </c>
      <c r="K175" s="14">
        <f t="shared" si="28"/>
        <v>1</v>
      </c>
      <c r="L175" s="2"/>
    </row>
    <row r="176" spans="1:12" ht="25.8" customHeight="1" outlineLevel="6" x14ac:dyDescent="0.3">
      <c r="A176" s="9" t="s">
        <v>49</v>
      </c>
      <c r="B176" s="10" t="s">
        <v>62</v>
      </c>
      <c r="C176" s="10" t="s">
        <v>94</v>
      </c>
      <c r="D176" s="10" t="s">
        <v>102</v>
      </c>
      <c r="E176" s="10" t="s">
        <v>1</v>
      </c>
      <c r="F176" s="15" t="s">
        <v>46</v>
      </c>
      <c r="G176" s="15" t="s">
        <v>46</v>
      </c>
      <c r="H176" s="13">
        <f t="shared" si="33"/>
        <v>267581243.19</v>
      </c>
      <c r="I176" s="13">
        <f t="shared" si="33"/>
        <v>267581243.19</v>
      </c>
      <c r="J176" s="13">
        <f t="shared" si="33"/>
        <v>267581243.19</v>
      </c>
      <c r="K176" s="14">
        <f t="shared" si="28"/>
        <v>1</v>
      </c>
      <c r="L176" s="2"/>
    </row>
    <row r="177" spans="1:12" ht="31.2" customHeight="1" outlineLevel="2" x14ac:dyDescent="0.3">
      <c r="A177" s="6" t="s">
        <v>103</v>
      </c>
      <c r="B177" s="7" t="s">
        <v>62</v>
      </c>
      <c r="C177" s="7" t="s">
        <v>94</v>
      </c>
      <c r="D177" s="7" t="s">
        <v>102</v>
      </c>
      <c r="E177" s="7" t="s">
        <v>1</v>
      </c>
      <c r="F177" s="7" t="s">
        <v>183</v>
      </c>
      <c r="G177" s="5" t="s">
        <v>46</v>
      </c>
      <c r="H177" s="16">
        <f t="shared" si="33"/>
        <v>267581243.19</v>
      </c>
      <c r="I177" s="16">
        <f t="shared" si="33"/>
        <v>267581243.19</v>
      </c>
      <c r="J177" s="16">
        <f t="shared" si="33"/>
        <v>267581243.19</v>
      </c>
      <c r="K177" s="14">
        <f t="shared" si="28"/>
        <v>1</v>
      </c>
      <c r="L177" s="2"/>
    </row>
    <row r="178" spans="1:12" ht="31.2" customHeight="1" outlineLevel="3" x14ac:dyDescent="0.3">
      <c r="A178" s="6" t="s">
        <v>52</v>
      </c>
      <c r="B178" s="7" t="s">
        <v>62</v>
      </c>
      <c r="C178" s="7" t="s">
        <v>94</v>
      </c>
      <c r="D178" s="7" t="s">
        <v>102</v>
      </c>
      <c r="E178" s="7" t="s">
        <v>1</v>
      </c>
      <c r="F178" s="7" t="s">
        <v>183</v>
      </c>
      <c r="G178" s="7" t="s">
        <v>2</v>
      </c>
      <c r="H178" s="16">
        <f t="shared" si="33"/>
        <v>267581243.19</v>
      </c>
      <c r="I178" s="16">
        <f t="shared" si="33"/>
        <v>267581243.19</v>
      </c>
      <c r="J178" s="16">
        <f t="shared" si="33"/>
        <v>267581243.19</v>
      </c>
      <c r="K178" s="14">
        <f t="shared" si="28"/>
        <v>1</v>
      </c>
      <c r="L178" s="2"/>
    </row>
    <row r="179" spans="1:12" ht="36.6" customHeight="1" outlineLevel="4" x14ac:dyDescent="0.3">
      <c r="A179" s="6" t="s">
        <v>53</v>
      </c>
      <c r="B179" s="7" t="s">
        <v>62</v>
      </c>
      <c r="C179" s="7" t="s">
        <v>94</v>
      </c>
      <c r="D179" s="7" t="s">
        <v>102</v>
      </c>
      <c r="E179" s="7" t="s">
        <v>1</v>
      </c>
      <c r="F179" s="7" t="s">
        <v>183</v>
      </c>
      <c r="G179" s="7" t="s">
        <v>3</v>
      </c>
      <c r="H179" s="16">
        <v>267581243.19</v>
      </c>
      <c r="I179" s="16">
        <v>267581243.19</v>
      </c>
      <c r="J179" s="16">
        <v>267581243.19</v>
      </c>
      <c r="K179" s="14">
        <f t="shared" si="28"/>
        <v>1</v>
      </c>
      <c r="L179" s="2"/>
    </row>
    <row r="180" spans="1:12" ht="26.4" outlineLevel="5" x14ac:dyDescent="0.3">
      <c r="A180" s="9" t="s">
        <v>41</v>
      </c>
      <c r="B180" s="10" t="s">
        <v>62</v>
      </c>
      <c r="C180" s="10" t="s">
        <v>148</v>
      </c>
      <c r="D180" s="10" t="s">
        <v>46</v>
      </c>
      <c r="E180" s="11" t="s">
        <v>46</v>
      </c>
      <c r="F180" s="11" t="s">
        <v>46</v>
      </c>
      <c r="G180" s="11" t="s">
        <v>46</v>
      </c>
      <c r="H180" s="13">
        <f>H181+H186</f>
        <v>455944</v>
      </c>
      <c r="I180" s="13">
        <f>I181+I186</f>
        <v>455944</v>
      </c>
      <c r="J180" s="13">
        <f>J181+J186</f>
        <v>455802</v>
      </c>
      <c r="K180" s="14">
        <f t="shared" si="28"/>
        <v>0.99968855824399483</v>
      </c>
      <c r="L180" s="2"/>
    </row>
    <row r="181" spans="1:12" ht="39.6" outlineLevel="6" x14ac:dyDescent="0.3">
      <c r="A181" s="9" t="s">
        <v>149</v>
      </c>
      <c r="B181" s="10" t="s">
        <v>62</v>
      </c>
      <c r="C181" s="10" t="s">
        <v>148</v>
      </c>
      <c r="D181" s="10" t="s">
        <v>150</v>
      </c>
      <c r="E181" s="11" t="s">
        <v>46</v>
      </c>
      <c r="F181" s="11" t="s">
        <v>46</v>
      </c>
      <c r="G181" s="11" t="s">
        <v>46</v>
      </c>
      <c r="H181" s="13">
        <f t="shared" ref="H181:J184" si="34">H182</f>
        <v>361944</v>
      </c>
      <c r="I181" s="13">
        <f t="shared" si="34"/>
        <v>361944</v>
      </c>
      <c r="J181" s="13">
        <f t="shared" si="34"/>
        <v>361944</v>
      </c>
      <c r="K181" s="14">
        <f t="shared" si="28"/>
        <v>1</v>
      </c>
      <c r="L181" s="2"/>
    </row>
    <row r="182" spans="1:12" outlineLevel="2" x14ac:dyDescent="0.3">
      <c r="A182" s="9" t="s">
        <v>49</v>
      </c>
      <c r="B182" s="10" t="s">
        <v>62</v>
      </c>
      <c r="C182" s="10" t="s">
        <v>148</v>
      </c>
      <c r="D182" s="10" t="s">
        <v>150</v>
      </c>
      <c r="E182" s="10" t="s">
        <v>1</v>
      </c>
      <c r="F182" s="15" t="s">
        <v>46</v>
      </c>
      <c r="G182" s="15" t="s">
        <v>46</v>
      </c>
      <c r="H182" s="13">
        <f t="shared" si="34"/>
        <v>361944</v>
      </c>
      <c r="I182" s="13">
        <f t="shared" si="34"/>
        <v>361944</v>
      </c>
      <c r="J182" s="13">
        <f t="shared" si="34"/>
        <v>361944</v>
      </c>
      <c r="K182" s="14">
        <f t="shared" si="28"/>
        <v>1</v>
      </c>
      <c r="L182" s="2"/>
    </row>
    <row r="183" spans="1:12" ht="79.2" outlineLevel="3" x14ac:dyDescent="0.3">
      <c r="A183" s="6" t="s">
        <v>151</v>
      </c>
      <c r="B183" s="7" t="s">
        <v>62</v>
      </c>
      <c r="C183" s="7" t="s">
        <v>148</v>
      </c>
      <c r="D183" s="7" t="s">
        <v>150</v>
      </c>
      <c r="E183" s="7" t="s">
        <v>1</v>
      </c>
      <c r="F183" s="7" t="s">
        <v>152</v>
      </c>
      <c r="G183" s="5" t="s">
        <v>46</v>
      </c>
      <c r="H183" s="16">
        <f t="shared" si="34"/>
        <v>361944</v>
      </c>
      <c r="I183" s="16">
        <f t="shared" si="34"/>
        <v>361944</v>
      </c>
      <c r="J183" s="16">
        <f t="shared" si="34"/>
        <v>361944</v>
      </c>
      <c r="K183" s="14">
        <f t="shared" si="28"/>
        <v>1</v>
      </c>
      <c r="L183" s="2"/>
    </row>
    <row r="184" spans="1:12" outlineLevel="4" x14ac:dyDescent="0.3">
      <c r="A184" s="6" t="s">
        <v>66</v>
      </c>
      <c r="B184" s="7" t="s">
        <v>62</v>
      </c>
      <c r="C184" s="7" t="s">
        <v>148</v>
      </c>
      <c r="D184" s="7" t="s">
        <v>150</v>
      </c>
      <c r="E184" s="7" t="s">
        <v>1</v>
      </c>
      <c r="F184" s="7" t="s">
        <v>152</v>
      </c>
      <c r="G184" s="7" t="s">
        <v>4</v>
      </c>
      <c r="H184" s="16">
        <f t="shared" si="34"/>
        <v>361944</v>
      </c>
      <c r="I184" s="16">
        <f t="shared" si="34"/>
        <v>361944</v>
      </c>
      <c r="J184" s="16">
        <f t="shared" si="34"/>
        <v>361944</v>
      </c>
      <c r="K184" s="14">
        <f t="shared" si="28"/>
        <v>1</v>
      </c>
      <c r="L184" s="2"/>
    </row>
    <row r="185" spans="1:12" outlineLevel="5" x14ac:dyDescent="0.3">
      <c r="A185" s="6" t="s">
        <v>67</v>
      </c>
      <c r="B185" s="7" t="s">
        <v>62</v>
      </c>
      <c r="C185" s="7" t="s">
        <v>148</v>
      </c>
      <c r="D185" s="7" t="s">
        <v>150</v>
      </c>
      <c r="E185" s="7" t="s">
        <v>1</v>
      </c>
      <c r="F185" s="7" t="s">
        <v>152</v>
      </c>
      <c r="G185" s="7" t="s">
        <v>5</v>
      </c>
      <c r="H185" s="16">
        <v>361944</v>
      </c>
      <c r="I185" s="16">
        <v>361944</v>
      </c>
      <c r="J185" s="16">
        <v>361944</v>
      </c>
      <c r="K185" s="14">
        <f t="shared" si="28"/>
        <v>1</v>
      </c>
      <c r="L185" s="2"/>
    </row>
    <row r="186" spans="1:12" ht="66" outlineLevel="6" x14ac:dyDescent="0.3">
      <c r="A186" s="9" t="s">
        <v>153</v>
      </c>
      <c r="B186" s="10" t="s">
        <v>62</v>
      </c>
      <c r="C186" s="10" t="s">
        <v>148</v>
      </c>
      <c r="D186" s="10" t="s">
        <v>154</v>
      </c>
      <c r="E186" s="11" t="s">
        <v>46</v>
      </c>
      <c r="F186" s="11" t="s">
        <v>46</v>
      </c>
      <c r="G186" s="11" t="s">
        <v>46</v>
      </c>
      <c r="H186" s="13">
        <f t="shared" ref="H186:J189" si="35">H187</f>
        <v>94000</v>
      </c>
      <c r="I186" s="13">
        <f t="shared" si="35"/>
        <v>94000</v>
      </c>
      <c r="J186" s="13">
        <f t="shared" si="35"/>
        <v>93858</v>
      </c>
      <c r="K186" s="14">
        <f t="shared" si="28"/>
        <v>0.99848936170212765</v>
      </c>
      <c r="L186" s="2"/>
    </row>
    <row r="187" spans="1:12" x14ac:dyDescent="0.3">
      <c r="A187" s="9" t="s">
        <v>49</v>
      </c>
      <c r="B187" s="10" t="s">
        <v>62</v>
      </c>
      <c r="C187" s="10" t="s">
        <v>148</v>
      </c>
      <c r="D187" s="10" t="s">
        <v>154</v>
      </c>
      <c r="E187" s="10" t="s">
        <v>1</v>
      </c>
      <c r="F187" s="15" t="s">
        <v>46</v>
      </c>
      <c r="G187" s="15" t="s">
        <v>46</v>
      </c>
      <c r="H187" s="13">
        <f t="shared" si="35"/>
        <v>94000</v>
      </c>
      <c r="I187" s="13">
        <f t="shared" si="35"/>
        <v>94000</v>
      </c>
      <c r="J187" s="13">
        <f t="shared" si="35"/>
        <v>93858</v>
      </c>
      <c r="K187" s="14">
        <f t="shared" si="28"/>
        <v>0.99848936170212765</v>
      </c>
      <c r="L187" s="2"/>
    </row>
    <row r="188" spans="1:12" ht="26.4" outlineLevel="3" x14ac:dyDescent="0.3">
      <c r="A188" s="6" t="s">
        <v>155</v>
      </c>
      <c r="B188" s="7" t="s">
        <v>62</v>
      </c>
      <c r="C188" s="7" t="s">
        <v>148</v>
      </c>
      <c r="D188" s="7" t="s">
        <v>154</v>
      </c>
      <c r="E188" s="7" t="s">
        <v>1</v>
      </c>
      <c r="F188" s="7" t="s">
        <v>156</v>
      </c>
      <c r="G188" s="5" t="s">
        <v>46</v>
      </c>
      <c r="H188" s="16">
        <f t="shared" si="35"/>
        <v>94000</v>
      </c>
      <c r="I188" s="16">
        <f t="shared" si="35"/>
        <v>94000</v>
      </c>
      <c r="J188" s="16">
        <f t="shared" si="35"/>
        <v>93858</v>
      </c>
      <c r="K188" s="14">
        <f t="shared" si="28"/>
        <v>0.99848936170212765</v>
      </c>
      <c r="L188" s="2"/>
    </row>
    <row r="189" spans="1:12" ht="26.4" outlineLevel="4" x14ac:dyDescent="0.3">
      <c r="A189" s="6" t="s">
        <v>157</v>
      </c>
      <c r="B189" s="7" t="s">
        <v>62</v>
      </c>
      <c r="C189" s="7" t="s">
        <v>148</v>
      </c>
      <c r="D189" s="7" t="s">
        <v>154</v>
      </c>
      <c r="E189" s="7" t="s">
        <v>1</v>
      </c>
      <c r="F189" s="7" t="s">
        <v>156</v>
      </c>
      <c r="G189" s="7" t="s">
        <v>12</v>
      </c>
      <c r="H189" s="16">
        <f t="shared" si="35"/>
        <v>94000</v>
      </c>
      <c r="I189" s="16">
        <f t="shared" si="35"/>
        <v>94000</v>
      </c>
      <c r="J189" s="16">
        <f t="shared" si="35"/>
        <v>93858</v>
      </c>
      <c r="K189" s="14">
        <f t="shared" si="28"/>
        <v>0.99848936170212765</v>
      </c>
      <c r="L189" s="2"/>
    </row>
    <row r="190" spans="1:12" ht="26.4" outlineLevel="5" x14ac:dyDescent="0.3">
      <c r="A190" s="6" t="s">
        <v>158</v>
      </c>
      <c r="B190" s="7" t="s">
        <v>62</v>
      </c>
      <c r="C190" s="7" t="s">
        <v>148</v>
      </c>
      <c r="D190" s="7" t="s">
        <v>154</v>
      </c>
      <c r="E190" s="7" t="s">
        <v>1</v>
      </c>
      <c r="F190" s="7" t="s">
        <v>156</v>
      </c>
      <c r="G190" s="7" t="s">
        <v>42</v>
      </c>
      <c r="H190" s="16">
        <v>94000</v>
      </c>
      <c r="I190" s="16">
        <v>94000</v>
      </c>
      <c r="J190" s="16">
        <v>93858</v>
      </c>
      <c r="K190" s="14">
        <f t="shared" si="28"/>
        <v>0.99848936170212765</v>
      </c>
      <c r="L190" s="2"/>
    </row>
    <row r="191" spans="1:12" outlineLevel="6" x14ac:dyDescent="0.3">
      <c r="A191" s="9" t="s">
        <v>159</v>
      </c>
      <c r="B191" s="10" t="s">
        <v>160</v>
      </c>
      <c r="C191" s="11" t="s">
        <v>46</v>
      </c>
      <c r="D191" s="11" t="s">
        <v>46</v>
      </c>
      <c r="E191" s="11" t="s">
        <v>46</v>
      </c>
      <c r="F191" s="11" t="s">
        <v>46</v>
      </c>
      <c r="G191" s="11" t="s">
        <v>46</v>
      </c>
      <c r="H191" s="13">
        <f>H192</f>
        <v>1595420</v>
      </c>
      <c r="I191" s="13">
        <f>I192</f>
        <v>1595420</v>
      </c>
      <c r="J191" s="13">
        <f>J192</f>
        <v>593858</v>
      </c>
      <c r="K191" s="14">
        <f t="shared" si="28"/>
        <v>0.37222674906921061</v>
      </c>
      <c r="L191" s="2"/>
    </row>
    <row r="192" spans="1:12" outlineLevel="5" x14ac:dyDescent="0.3">
      <c r="A192" s="9" t="s">
        <v>49</v>
      </c>
      <c r="B192" s="10" t="s">
        <v>160</v>
      </c>
      <c r="C192" s="10" t="s">
        <v>48</v>
      </c>
      <c r="D192" s="10" t="s">
        <v>161</v>
      </c>
      <c r="E192" s="10" t="s">
        <v>1</v>
      </c>
      <c r="F192" s="15" t="s">
        <v>46</v>
      </c>
      <c r="G192" s="15" t="s">
        <v>46</v>
      </c>
      <c r="H192" s="13">
        <f>H193+H201+H204+H198</f>
        <v>1595420</v>
      </c>
      <c r="I192" s="13">
        <f>I193+I201+I204+I198</f>
        <v>1595420</v>
      </c>
      <c r="J192" s="13">
        <f>J193+J201+J204+J198</f>
        <v>593858</v>
      </c>
      <c r="K192" s="14">
        <f t="shared" si="28"/>
        <v>0.37222674906921061</v>
      </c>
      <c r="L192" s="2"/>
    </row>
    <row r="193" spans="1:14" ht="12.75" customHeight="1" x14ac:dyDescent="0.3">
      <c r="A193" s="6" t="s">
        <v>162</v>
      </c>
      <c r="B193" s="7" t="s">
        <v>160</v>
      </c>
      <c r="C193" s="7" t="s">
        <v>48</v>
      </c>
      <c r="D193" s="7" t="s">
        <v>161</v>
      </c>
      <c r="E193" s="7" t="s">
        <v>1</v>
      </c>
      <c r="F193" s="7" t="s">
        <v>163</v>
      </c>
      <c r="G193" s="5" t="s">
        <v>46</v>
      </c>
      <c r="H193" s="16">
        <f>H194+H196</f>
        <v>145000</v>
      </c>
      <c r="I193" s="16">
        <f>I194+I196</f>
        <v>145000</v>
      </c>
      <c r="J193" s="16">
        <f>J194+J196</f>
        <v>143438</v>
      </c>
      <c r="K193" s="14">
        <f t="shared" si="28"/>
        <v>0.98922758620689655</v>
      </c>
      <c r="L193" s="2"/>
    </row>
    <row r="194" spans="1:14" ht="39.6" x14ac:dyDescent="0.3">
      <c r="A194" s="6" t="s">
        <v>52</v>
      </c>
      <c r="B194" s="7" t="s">
        <v>160</v>
      </c>
      <c r="C194" s="7" t="s">
        <v>48</v>
      </c>
      <c r="D194" s="7" t="s">
        <v>161</v>
      </c>
      <c r="E194" s="7" t="s">
        <v>1</v>
      </c>
      <c r="F194" s="7" t="s">
        <v>163</v>
      </c>
      <c r="G194" s="7" t="s">
        <v>2</v>
      </c>
      <c r="H194" s="16">
        <f>H195</f>
        <v>133000</v>
      </c>
      <c r="I194" s="16">
        <f>I195</f>
        <v>133000</v>
      </c>
      <c r="J194" s="16">
        <f>J195</f>
        <v>131438</v>
      </c>
      <c r="K194" s="14">
        <f t="shared" si="28"/>
        <v>0.98825563909774439</v>
      </c>
      <c r="L194" s="2"/>
    </row>
    <row r="195" spans="1:14" ht="39.6" x14ac:dyDescent="0.3">
      <c r="A195" s="6" t="s">
        <v>53</v>
      </c>
      <c r="B195" s="7" t="s">
        <v>160</v>
      </c>
      <c r="C195" s="7" t="s">
        <v>48</v>
      </c>
      <c r="D195" s="7" t="s">
        <v>161</v>
      </c>
      <c r="E195" s="7" t="s">
        <v>1</v>
      </c>
      <c r="F195" s="7" t="s">
        <v>163</v>
      </c>
      <c r="G195" s="7" t="s">
        <v>3</v>
      </c>
      <c r="H195" s="16">
        <v>133000</v>
      </c>
      <c r="I195" s="16">
        <v>133000</v>
      </c>
      <c r="J195" s="16">
        <v>131438</v>
      </c>
      <c r="K195" s="14">
        <f t="shared" si="28"/>
        <v>0.98825563909774439</v>
      </c>
    </row>
    <row r="196" spans="1:14" x14ac:dyDescent="0.3">
      <c r="A196" s="6" t="s">
        <v>107</v>
      </c>
      <c r="B196" s="7" t="s">
        <v>160</v>
      </c>
      <c r="C196" s="7" t="s">
        <v>48</v>
      </c>
      <c r="D196" s="7" t="s">
        <v>161</v>
      </c>
      <c r="E196" s="7" t="s">
        <v>1</v>
      </c>
      <c r="F196" s="7" t="s">
        <v>163</v>
      </c>
      <c r="G196" s="7" t="s">
        <v>6</v>
      </c>
      <c r="H196" s="16">
        <f>H197</f>
        <v>12000</v>
      </c>
      <c r="I196" s="16">
        <f>I197</f>
        <v>12000</v>
      </c>
      <c r="J196" s="16">
        <f>J197</f>
        <v>12000</v>
      </c>
      <c r="K196" s="14">
        <f t="shared" si="28"/>
        <v>1</v>
      </c>
    </row>
    <row r="197" spans="1:14" x14ac:dyDescent="0.3">
      <c r="A197" s="6" t="s">
        <v>164</v>
      </c>
      <c r="B197" s="7" t="s">
        <v>160</v>
      </c>
      <c r="C197" s="7" t="s">
        <v>48</v>
      </c>
      <c r="D197" s="7" t="s">
        <v>161</v>
      </c>
      <c r="E197" s="7" t="s">
        <v>1</v>
      </c>
      <c r="F197" s="7" t="s">
        <v>163</v>
      </c>
      <c r="G197" s="7" t="s">
        <v>8</v>
      </c>
      <c r="H197" s="16">
        <v>12000</v>
      </c>
      <c r="I197" s="16">
        <v>12000</v>
      </c>
      <c r="J197" s="16">
        <v>12000</v>
      </c>
      <c r="K197" s="14">
        <f t="shared" si="28"/>
        <v>1</v>
      </c>
    </row>
    <row r="198" spans="1:14" ht="30" customHeight="1" x14ac:dyDescent="0.3">
      <c r="A198" s="6" t="s">
        <v>184</v>
      </c>
      <c r="B198" s="7" t="s">
        <v>160</v>
      </c>
      <c r="C198" s="7" t="s">
        <v>48</v>
      </c>
      <c r="D198" s="7" t="s">
        <v>161</v>
      </c>
      <c r="E198" s="7" t="s">
        <v>1</v>
      </c>
      <c r="F198" s="7">
        <v>80060</v>
      </c>
      <c r="G198" s="5" t="s">
        <v>46</v>
      </c>
      <c r="H198" s="16">
        <f t="shared" ref="H198:J199" si="36">H199</f>
        <v>450000</v>
      </c>
      <c r="I198" s="16">
        <f t="shared" si="36"/>
        <v>450000</v>
      </c>
      <c r="J198" s="16">
        <f t="shared" si="36"/>
        <v>450000</v>
      </c>
      <c r="K198" s="14">
        <f t="shared" si="28"/>
        <v>1</v>
      </c>
    </row>
    <row r="199" spans="1:14" ht="22.2" customHeight="1" x14ac:dyDescent="0.3">
      <c r="A199" s="6" t="s">
        <v>107</v>
      </c>
      <c r="B199" s="7" t="s">
        <v>160</v>
      </c>
      <c r="C199" s="7" t="s">
        <v>48</v>
      </c>
      <c r="D199" s="7" t="s">
        <v>161</v>
      </c>
      <c r="E199" s="7" t="s">
        <v>1</v>
      </c>
      <c r="F199" s="7">
        <v>80060</v>
      </c>
      <c r="G199" s="7" t="s">
        <v>6</v>
      </c>
      <c r="H199" s="16">
        <f t="shared" si="36"/>
        <v>450000</v>
      </c>
      <c r="I199" s="16">
        <f t="shared" si="36"/>
        <v>450000</v>
      </c>
      <c r="J199" s="16">
        <f t="shared" si="36"/>
        <v>450000</v>
      </c>
      <c r="K199" s="14">
        <f t="shared" si="28"/>
        <v>1</v>
      </c>
    </row>
    <row r="200" spans="1:14" ht="18" customHeight="1" x14ac:dyDescent="0.3">
      <c r="A200" s="6" t="s">
        <v>185</v>
      </c>
      <c r="B200" s="7" t="s">
        <v>160</v>
      </c>
      <c r="C200" s="7" t="s">
        <v>48</v>
      </c>
      <c r="D200" s="7" t="s">
        <v>161</v>
      </c>
      <c r="E200" s="7" t="s">
        <v>1</v>
      </c>
      <c r="F200" s="7">
        <v>80060</v>
      </c>
      <c r="G200" s="7">
        <v>880</v>
      </c>
      <c r="H200" s="16">
        <v>450000</v>
      </c>
      <c r="I200" s="16">
        <v>450000</v>
      </c>
      <c r="J200" s="16">
        <v>450000</v>
      </c>
      <c r="K200" s="14">
        <f t="shared" si="28"/>
        <v>1</v>
      </c>
    </row>
    <row r="201" spans="1:14" x14ac:dyDescent="0.3">
      <c r="A201" s="6" t="s">
        <v>166</v>
      </c>
      <c r="B201" s="7" t="s">
        <v>160</v>
      </c>
      <c r="C201" s="7" t="s">
        <v>48</v>
      </c>
      <c r="D201" s="7" t="s">
        <v>161</v>
      </c>
      <c r="E201" s="7" t="s">
        <v>1</v>
      </c>
      <c r="F201" s="7" t="s">
        <v>167</v>
      </c>
      <c r="G201" s="5" t="s">
        <v>46</v>
      </c>
      <c r="H201" s="16">
        <f t="shared" ref="H201:J202" si="37">H202</f>
        <v>1000000</v>
      </c>
      <c r="I201" s="16">
        <f t="shared" si="37"/>
        <v>1000000</v>
      </c>
      <c r="J201" s="16">
        <f t="shared" si="37"/>
        <v>0</v>
      </c>
      <c r="K201" s="14">
        <f t="shared" si="28"/>
        <v>0</v>
      </c>
    </row>
    <row r="202" spans="1:14" x14ac:dyDescent="0.3">
      <c r="A202" s="6" t="s">
        <v>107</v>
      </c>
      <c r="B202" s="7" t="s">
        <v>160</v>
      </c>
      <c r="C202" s="7" t="s">
        <v>48</v>
      </c>
      <c r="D202" s="7" t="s">
        <v>161</v>
      </c>
      <c r="E202" s="7" t="s">
        <v>1</v>
      </c>
      <c r="F202" s="7" t="s">
        <v>167</v>
      </c>
      <c r="G202" s="7" t="s">
        <v>6</v>
      </c>
      <c r="H202" s="16">
        <f t="shared" si="37"/>
        <v>1000000</v>
      </c>
      <c r="I202" s="16">
        <f t="shared" si="37"/>
        <v>1000000</v>
      </c>
      <c r="J202" s="16">
        <f t="shared" si="37"/>
        <v>0</v>
      </c>
      <c r="K202" s="14">
        <f t="shared" si="28"/>
        <v>0</v>
      </c>
    </row>
    <row r="203" spans="1:14" x14ac:dyDescent="0.3">
      <c r="A203" s="6" t="s">
        <v>165</v>
      </c>
      <c r="B203" s="7" t="s">
        <v>160</v>
      </c>
      <c r="C203" s="7" t="s">
        <v>48</v>
      </c>
      <c r="D203" s="7" t="s">
        <v>161</v>
      </c>
      <c r="E203" s="7" t="s">
        <v>1</v>
      </c>
      <c r="F203" s="7" t="s">
        <v>167</v>
      </c>
      <c r="G203" s="7" t="s">
        <v>43</v>
      </c>
      <c r="H203" s="16">
        <v>1000000</v>
      </c>
      <c r="I203" s="16">
        <v>1000000</v>
      </c>
      <c r="J203" s="16">
        <v>0</v>
      </c>
      <c r="K203" s="14">
        <f t="shared" si="28"/>
        <v>0</v>
      </c>
    </row>
    <row r="204" spans="1:14" ht="79.2" x14ac:dyDescent="0.3">
      <c r="A204" s="6" t="s">
        <v>168</v>
      </c>
      <c r="B204" s="7" t="s">
        <v>160</v>
      </c>
      <c r="C204" s="7" t="s">
        <v>48</v>
      </c>
      <c r="D204" s="7" t="s">
        <v>161</v>
      </c>
      <c r="E204" s="7" t="s">
        <v>1</v>
      </c>
      <c r="F204" s="7" t="s">
        <v>169</v>
      </c>
      <c r="G204" s="5" t="s">
        <v>46</v>
      </c>
      <c r="H204" s="16">
        <f t="shared" ref="H204:J205" si="38">H205</f>
        <v>420</v>
      </c>
      <c r="I204" s="16">
        <f t="shared" si="38"/>
        <v>420</v>
      </c>
      <c r="J204" s="16">
        <f t="shared" si="38"/>
        <v>420</v>
      </c>
      <c r="K204" s="14">
        <f t="shared" si="28"/>
        <v>1</v>
      </c>
    </row>
    <row r="205" spans="1:14" x14ac:dyDescent="0.3">
      <c r="A205" s="6" t="s">
        <v>66</v>
      </c>
      <c r="B205" s="7" t="s">
        <v>160</v>
      </c>
      <c r="C205" s="7" t="s">
        <v>48</v>
      </c>
      <c r="D205" s="7" t="s">
        <v>161</v>
      </c>
      <c r="E205" s="7" t="s">
        <v>1</v>
      </c>
      <c r="F205" s="7" t="s">
        <v>169</v>
      </c>
      <c r="G205" s="7" t="s">
        <v>4</v>
      </c>
      <c r="H205" s="16">
        <f t="shared" si="38"/>
        <v>420</v>
      </c>
      <c r="I205" s="16">
        <f t="shared" si="38"/>
        <v>420</v>
      </c>
      <c r="J205" s="16">
        <f t="shared" si="38"/>
        <v>420</v>
      </c>
      <c r="K205" s="14">
        <f t="shared" si="28"/>
        <v>1</v>
      </c>
    </row>
    <row r="206" spans="1:14" x14ac:dyDescent="0.3">
      <c r="A206" s="6" t="s">
        <v>67</v>
      </c>
      <c r="B206" s="7" t="s">
        <v>160</v>
      </c>
      <c r="C206" s="7" t="s">
        <v>48</v>
      </c>
      <c r="D206" s="7" t="s">
        <v>161</v>
      </c>
      <c r="E206" s="7" t="s">
        <v>1</v>
      </c>
      <c r="F206" s="7" t="s">
        <v>169</v>
      </c>
      <c r="G206" s="7" t="s">
        <v>5</v>
      </c>
      <c r="H206" s="16">
        <v>420</v>
      </c>
      <c r="I206" s="16">
        <v>420</v>
      </c>
      <c r="J206" s="16">
        <v>420</v>
      </c>
      <c r="K206" s="14">
        <f t="shared" si="28"/>
        <v>1</v>
      </c>
      <c r="M206" s="21">
        <f>H41+H52+H57+H60+H63+H185+H206</f>
        <v>17235372.82</v>
      </c>
      <c r="N206" s="21">
        <f>J41+J52+J57+J60+J63+J185+J206</f>
        <v>16740864</v>
      </c>
    </row>
    <row r="207" spans="1:14" x14ac:dyDescent="0.3">
      <c r="A207" s="22" t="s">
        <v>170</v>
      </c>
      <c r="B207" s="22"/>
      <c r="C207" s="22"/>
      <c r="D207" s="22"/>
      <c r="E207" s="22"/>
      <c r="F207" s="22"/>
      <c r="G207" s="22"/>
      <c r="H207" s="13">
        <f>H17+H23+H29+H35+H191</f>
        <v>449083419.33999997</v>
      </c>
      <c r="I207" s="13">
        <f>I17+I23+I29+I35+I191</f>
        <v>449083419.33999997</v>
      </c>
      <c r="J207" s="13">
        <f>J17+J23+J29+J35+J191</f>
        <v>432436884.02999991</v>
      </c>
      <c r="K207" s="14">
        <f t="shared" si="28"/>
        <v>0.96293219790999007</v>
      </c>
    </row>
    <row r="209" spans="1:14" x14ac:dyDescent="0.3">
      <c r="M209" s="21">
        <f>H114+H119+H174</f>
        <v>27133635.949999999</v>
      </c>
      <c r="N209" s="21">
        <f>J114+J119+J174</f>
        <v>25986052.199999999</v>
      </c>
    </row>
    <row r="210" spans="1:14" x14ac:dyDescent="0.3">
      <c r="A210" s="1" t="s">
        <v>171</v>
      </c>
    </row>
    <row r="212" spans="1:14" x14ac:dyDescent="0.3">
      <c r="A212" s="1" t="s">
        <v>172</v>
      </c>
    </row>
  </sheetData>
  <mergeCells count="15">
    <mergeCell ref="A207:G207"/>
    <mergeCell ref="A11:H11"/>
    <mergeCell ref="A14:K14"/>
    <mergeCell ref="K15:K16"/>
    <mergeCell ref="J15:J16"/>
    <mergeCell ref="A15:A16"/>
    <mergeCell ref="B15:B16"/>
    <mergeCell ref="C15:C16"/>
    <mergeCell ref="F15:F16"/>
    <mergeCell ref="G15:G16"/>
    <mergeCell ref="E15:E16"/>
    <mergeCell ref="D15:D16"/>
    <mergeCell ref="A12:J12"/>
    <mergeCell ref="H15:H16"/>
    <mergeCell ref="I15:I16"/>
  </mergeCells>
  <pageMargins left="0.78740157480314965" right="0.39370078740157483" top="0.39370078740157483" bottom="0.39370078740157483" header="0.39370078740157483" footer="0.39370078740157483"/>
  <pageSetup paperSize="9" scale="62"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1&lt;/string&gt;&#10;    &lt;string&gt;31.12.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 (новый от 11.01.2018 10:31:30)&lt;/VariantName&gt;&#10;  &lt;VariantLink&gt;305699277&lt;/VariantLink&gt;&#10;  &lt;ReportCode&gt;41EE9E38C572451C9B3D45F0A5F8B3&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4A9B3CF8-D8F7-4BCC-ADC9-3DBC00B5225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Мощенко Татьяна Николаевна</dc:creator>
  <cp:lastModifiedBy>Мощенко Татьяна Николаевна</cp:lastModifiedBy>
  <cp:lastPrinted>2023-04-03T11:43:53Z</cp:lastPrinted>
  <dcterms:created xsi:type="dcterms:W3CDTF">2022-03-05T09:25:40Z</dcterms:created>
  <dcterms:modified xsi:type="dcterms:W3CDTF">2025-03-27T14:41:38Z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 (новый от 11.01.2018 10_31_30)(7).xlsx</vt:lpwstr>
  </property>
  <property fmtid="{D5CDD505-2E9C-101B-9397-08002B2CF9AE}" pid="4" name="Версия клиента">
    <vt:lpwstr>21.2.10.1272 (.NET 4.7.2)</vt:lpwstr>
  </property>
  <property fmtid="{D5CDD505-2E9C-101B-9397-08002B2CF9AE}" pid="5" name="Версия базы">
    <vt:lpwstr>21.1.1422.102441767</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Budget_ALLFO_2021</vt:lpwstr>
  </property>
  <property fmtid="{D5CDD505-2E9C-101B-9397-08002B2CF9AE}" pid="9" name="Пользователь">
    <vt:lpwstr>pos_31_01</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