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исполнение бюджта  2014-2024г\2024 г\годовой отчет за 2024\отчет все формы\отчет  2024 год\сведения\"/>
    </mc:Choice>
  </mc:AlternateContent>
  <bookViews>
    <workbookView xWindow="0" yWindow="0" windowWidth="23040" windowHeight="876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52511"/>
</workbook>
</file>

<file path=xl/calcChain.xml><?xml version="1.0" encoding="utf-8"?>
<calcChain xmlns="http://schemas.openxmlformats.org/spreadsheetml/2006/main">
  <c r="E9" i="2" l="1"/>
  <c r="D9" i="2"/>
  <c r="E23" i="2"/>
  <c r="D23" i="2"/>
  <c r="F27" i="2"/>
  <c r="G27" i="2"/>
  <c r="C23" i="2"/>
  <c r="C28" i="2"/>
  <c r="C9" i="2"/>
  <c r="F11" i="2" l="1"/>
  <c r="E28" i="2" l="1"/>
  <c r="E36" i="2" l="1"/>
  <c r="D36" i="2"/>
  <c r="C36" i="2"/>
  <c r="G35" i="2" l="1"/>
  <c r="G33" i="2"/>
  <c r="G31" i="2"/>
  <c r="G29" i="2"/>
  <c r="G26" i="2"/>
  <c r="G25" i="2"/>
  <c r="G24" i="2"/>
  <c r="G21" i="2"/>
  <c r="G20" i="2"/>
  <c r="G19" i="2"/>
  <c r="G17" i="2"/>
  <c r="G16" i="2"/>
  <c r="G14" i="2"/>
  <c r="G13" i="2"/>
  <c r="G10" i="2"/>
  <c r="F35" i="2"/>
  <c r="F33" i="2"/>
  <c r="F31" i="2"/>
  <c r="F26" i="2"/>
  <c r="F25" i="2"/>
  <c r="F24" i="2"/>
  <c r="F22" i="2"/>
  <c r="F21" i="2"/>
  <c r="F20" i="2"/>
  <c r="F19" i="2"/>
  <c r="F17" i="2"/>
  <c r="F16" i="2"/>
  <c r="F14" i="2"/>
  <c r="F10" i="2"/>
  <c r="E32" i="2"/>
  <c r="D32" i="2"/>
  <c r="E30" i="2"/>
  <c r="D30" i="2"/>
  <c r="D28" i="2"/>
  <c r="F23" i="2"/>
  <c r="E18" i="2"/>
  <c r="D18" i="2"/>
  <c r="E15" i="2"/>
  <c r="D15" i="2"/>
  <c r="C32" i="2"/>
  <c r="C30" i="2"/>
  <c r="G30" i="2" s="1"/>
  <c r="G28" i="2"/>
  <c r="C18" i="2"/>
  <c r="C15" i="2"/>
  <c r="C38" i="2" l="1"/>
  <c r="F32" i="2"/>
  <c r="G32" i="2"/>
  <c r="F18" i="2"/>
  <c r="G18" i="2"/>
  <c r="F15" i="2"/>
  <c r="D38" i="2"/>
  <c r="F9" i="2"/>
  <c r="E38" i="2"/>
  <c r="F30" i="2"/>
  <c r="G9" i="2"/>
  <c r="G15" i="2"/>
  <c r="G23" i="2"/>
  <c r="G22" i="2"/>
  <c r="G12" i="2"/>
  <c r="F38" i="2" l="1"/>
  <c r="G38" i="2"/>
</calcChain>
</file>

<file path=xl/sharedStrings.xml><?xml version="1.0" encoding="utf-8"?>
<sst xmlns="http://schemas.openxmlformats.org/spreadsheetml/2006/main" count="82" uniqueCount="72">
  <si>
    <t>Наименование показателя</t>
  </si>
  <si>
    <t/>
  </si>
  <si>
    <t>Разд.</t>
  </si>
  <si>
    <t>Первоначальная роспись/план</t>
  </si>
  <si>
    <t>Уточненная роспись/план</t>
  </si>
  <si>
    <t>Касс. расход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</si>
  <si>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</si>
  <si>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</si>
  <si>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</si>
  <si>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</si>
  <si>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</si>
  <si>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</si>
  <si>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</si>
  <si>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</si>
  <si>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</si>
  <si>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</si>
  <si>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</si>
  <si>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</si>
  <si>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</si>
  <si>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</si>
  <si>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</si>
  <si>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</si>
  <si>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</si>
  <si>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</si>
  <si>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</si>
  <si>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</si>
  <si>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</si>
  <si>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</si>
  <si>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</si>
  <si>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</si>
  <si>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</si>
  <si>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</si>
  <si>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</si>
  <si>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</si>
  <si>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</si>
  <si>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</si>
  <si>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</si>
  <si>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</si>
  <si>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</si>
  <si>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</si>
  <si>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</si>
  <si>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</si>
  <si>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</si>
  <si>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</si>
  <si>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</si>
  <si>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</si>
  <si>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</si>
  <si>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</si>
  <si>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</si>
  <si>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</si>
  <si>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</si>
  <si>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</si>
  <si>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</si>
  <si>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</si>
  <si>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</si>
  <si>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</si>
  <si>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ВСЕГО РАСХОДОВ:</t>
  </si>
  <si>
    <t>Процент исполнения к уточненной бюджетной росписи</t>
  </si>
  <si>
    <t>Процент исполнения к первоначальной бюджетной росписи</t>
  </si>
  <si>
    <t>Причина отклонения от плана</t>
  </si>
  <si>
    <t>Сведения о фактически произведенных расходах по разделам и подразделам классификации расходов бюджетов</t>
  </si>
  <si>
    <t>( рублей)</t>
  </si>
  <si>
    <t>Расходы произведены в соответствии с фактической потребностью</t>
  </si>
  <si>
    <t>Расходы произведены в соответствии с фактической потребностю</t>
  </si>
  <si>
    <t>в сравнении с первоначально утвержденным решением  о бюджете значениями</t>
  </si>
  <si>
    <t>Массовый спорт</t>
  </si>
  <si>
    <t>Физическая культура и спорт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</si>
  <si>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</si>
  <si>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</si>
  <si>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0505</t>
  </si>
  <si>
    <t>Другие вопросы в области жилищно-коммунального хозяйства</t>
  </si>
  <si>
    <t xml:space="preserve">и с уточненными значениями с учетом внесенных изменений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</si>
</sst>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32" applyNumberFormat="1" applyProtection="1">
      <alignment horizontal="right" vertical="top" shrinkToFit="1"/>
    </xf>
    <xf numFmtId="10" fontId="3" fillId="2" borderId="2" xfId="33" applyNumberFormat="1" applyProtection="1">
      <alignment horizontal="right" vertical="top" shrinkToFit="1"/>
    </xf>
    <xf numFmtId="4" fontId="3" fillId="3" borderId="2" xfId="35" applyNumberFormat="1" applyProtection="1">
      <alignment horizontal="right" vertical="top" shrinkToFit="1"/>
    </xf>
    <xf numFmtId="10" fontId="3" fillId="3" borderId="2" xfId="36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0" borderId="1" xfId="37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1" fontId="5" fillId="0" borderId="2" xfId="31" applyNumberFormat="1" applyFont="1" applyProtection="1">
      <alignment horizontal="center" vertical="top" shrinkToFit="1"/>
    </xf>
    <xf numFmtId="0" fontId="5" fillId="5" borderId="2" xfId="30" applyNumberFormat="1" applyFont="1" applyFill="1" applyProtection="1">
      <alignment vertical="top" wrapText="1"/>
    </xf>
    <xf numFmtId="0" fontId="5" fillId="0" borderId="1" xfId="2" applyNumberFormat="1" applyFont="1" applyProtection="1"/>
    <xf numFmtId="0" fontId="5" fillId="0" borderId="2" xfId="30" applyNumberFormat="1" applyFont="1" applyProtection="1">
      <alignment vertical="top" wrapText="1"/>
    </xf>
    <xf numFmtId="4" fontId="5" fillId="5" borderId="2" xfId="32" applyNumberFormat="1" applyFont="1" applyFill="1" applyProtection="1">
      <alignment horizontal="right" vertical="top" shrinkToFit="1"/>
    </xf>
    <xf numFmtId="164" fontId="5" fillId="5" borderId="2" xfId="33" applyNumberFormat="1" applyFont="1" applyFill="1" applyProtection="1">
      <alignment horizontal="right" vertical="top" shrinkToFit="1"/>
    </xf>
    <xf numFmtId="4" fontId="5" fillId="5" borderId="2" xfId="35" applyNumberFormat="1" applyFont="1" applyFill="1" applyProtection="1">
      <alignment horizontal="right" vertical="top" shrinkToFit="1"/>
    </xf>
    <xf numFmtId="164" fontId="5" fillId="5" borderId="2" xfId="36" applyNumberFormat="1" applyFont="1" applyFill="1" applyProtection="1">
      <alignment horizontal="right" vertical="top" shrinkToFit="1"/>
    </xf>
    <xf numFmtId="0" fontId="6" fillId="0" borderId="1" xfId="4" applyFont="1">
      <alignment horizontal="center"/>
    </xf>
    <xf numFmtId="164" fontId="7" fillId="5" borderId="2" xfId="33" applyNumberFormat="1" applyFont="1" applyFill="1" applyProtection="1">
      <alignment horizontal="right" vertical="top" shrinkToFit="1"/>
    </xf>
    <xf numFmtId="0" fontId="7" fillId="5" borderId="2" xfId="30" applyNumberFormat="1" applyFont="1" applyFill="1" applyProtection="1">
      <alignment vertical="top" wrapText="1"/>
    </xf>
    <xf numFmtId="0" fontId="7" fillId="5" borderId="5" xfId="0" applyNumberFormat="1" applyFont="1" applyFill="1" applyBorder="1" applyAlignment="1">
      <alignment horizontal="left" vertical="center" wrapText="1"/>
    </xf>
    <xf numFmtId="49" fontId="5" fillId="0" borderId="2" xfId="31" applyNumberFormat="1" applyFont="1" applyProtection="1">
      <alignment horizontal="center" vertical="top" shrinkToFit="1"/>
    </xf>
    <xf numFmtId="0" fontId="7" fillId="6" borderId="5" xfId="0" applyFont="1" applyFill="1" applyBorder="1" applyAlignment="1">
      <alignment horizontal="left" vertical="center" wrapText="1"/>
    </xf>
    <xf numFmtId="4" fontId="3" fillId="2" borderId="6" xfId="32" applyNumberFormat="1" applyBorder="1" applyProtection="1">
      <alignment horizontal="right" vertical="top" shrinkToFit="1"/>
    </xf>
    <xf numFmtId="0" fontId="5" fillId="0" borderId="3" xfId="30" applyNumberFormat="1" applyFont="1" applyBorder="1" applyProtection="1">
      <alignment vertical="top" wrapText="1"/>
    </xf>
    <xf numFmtId="1" fontId="5" fillId="0" borderId="3" xfId="31" applyNumberFormat="1" applyFont="1" applyBorder="1" applyProtection="1">
      <alignment horizontal="center" vertical="top" shrinkToFit="1"/>
    </xf>
    <xf numFmtId="4" fontId="5" fillId="5" borderId="3" xfId="32" applyNumberFormat="1" applyFont="1" applyFill="1" applyBorder="1" applyProtection="1">
      <alignment horizontal="right" vertical="top" shrinkToFit="1"/>
    </xf>
    <xf numFmtId="164" fontId="5" fillId="5" borderId="3" xfId="33" applyNumberFormat="1" applyFont="1" applyFill="1" applyBorder="1" applyProtection="1">
      <alignment horizontal="right" vertical="top" shrinkToFit="1"/>
    </xf>
    <xf numFmtId="0" fontId="5" fillId="0" borderId="4" xfId="30" applyNumberFormat="1" applyFont="1" applyBorder="1" applyProtection="1">
      <alignment vertical="top" wrapText="1"/>
    </xf>
    <xf numFmtId="1" fontId="5" fillId="0" borderId="4" xfId="31" applyNumberFormat="1" applyFont="1" applyBorder="1" applyProtection="1">
      <alignment horizontal="center" vertical="top" shrinkToFit="1"/>
    </xf>
    <xf numFmtId="4" fontId="5" fillId="5" borderId="4" xfId="32" applyNumberFormat="1" applyFont="1" applyFill="1" applyBorder="1" applyProtection="1">
      <alignment horizontal="right" vertical="top" shrinkToFit="1"/>
    </xf>
    <xf numFmtId="164" fontId="5" fillId="5" borderId="4" xfId="33" applyNumberFormat="1" applyFont="1" applyFill="1" applyBorder="1" applyProtection="1">
      <alignment horizontal="right" vertical="top" shrinkToFit="1"/>
    </xf>
    <xf numFmtId="164" fontId="7" fillId="5" borderId="4" xfId="33" applyNumberFormat="1" applyFont="1" applyFill="1" applyBorder="1" applyProtection="1">
      <alignment horizontal="right" vertical="top" shrinkToFit="1"/>
    </xf>
    <xf numFmtId="0" fontId="5" fillId="0" borderId="5" xfId="30" applyNumberFormat="1" applyFont="1" applyBorder="1" applyProtection="1">
      <alignment vertical="top" wrapText="1"/>
    </xf>
    <xf numFmtId="49" fontId="5" fillId="0" borderId="5" xfId="31" applyNumberFormat="1" applyFont="1" applyBorder="1" applyProtection="1">
      <alignment horizontal="center" vertical="top" shrinkToFit="1"/>
    </xf>
    <xf numFmtId="4" fontId="5" fillId="5" borderId="5" xfId="32" applyNumberFormat="1" applyFont="1" applyFill="1" applyBorder="1" applyProtection="1">
      <alignment horizontal="right" vertical="top" shrinkToFit="1"/>
    </xf>
    <xf numFmtId="164" fontId="5" fillId="5" borderId="5" xfId="33" applyNumberFormat="1" applyFont="1" applyFill="1" applyBorder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0" borderId="2" xfId="34" applyNumberFormat="1" applyFont="1" applyProtection="1">
      <alignment horizontal="left"/>
    </xf>
    <xf numFmtId="0" fontId="5" fillId="0" borderId="2" xfId="34" applyFo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0" borderId="2" xfId="18" applyFont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Protection="1">
      <alignment horizontal="center" wrapText="1"/>
    </xf>
    <xf numFmtId="0" fontId="6" fillId="0" borderId="1" xfId="3" applyFont="1">
      <alignment horizontal="center" wrapText="1"/>
    </xf>
    <xf numFmtId="0" fontId="6" fillId="0" borderId="1" xfId="4" applyNumberFormat="1" applyFont="1" applyProtection="1">
      <alignment horizontal="center"/>
    </xf>
    <xf numFmtId="0" fontId="6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5" fillId="0" borderId="3" xfId="29" applyNumberFormat="1" applyFont="1" applyBorder="1" applyProtection="1">
      <alignment horizontal="center" vertical="center" wrapText="1"/>
    </xf>
    <xf numFmtId="0" fontId="5" fillId="0" borderId="4" xfId="29" applyNumberFormat="1" applyFont="1" applyBorder="1" applyProtection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6" fillId="0" borderId="1" xfId="4" applyNumberFormat="1" applyFont="1" applyAlignment="1" applyProtection="1">
      <alignment horizontal="center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tabSelected="1" zoomScaleNormal="100" zoomScaleSheetLayoutView="100" workbookViewId="0">
      <pane ySplit="8" topLeftCell="A26" activePane="bottomLeft" state="frozen"/>
      <selection pane="bottomLeft" activeCell="F28" sqref="F28"/>
    </sheetView>
  </sheetViews>
  <sheetFormatPr defaultRowHeight="14.4" outlineLevelRow="1" x14ac:dyDescent="0.3"/>
  <cols>
    <col min="1" max="1" width="41.6640625" style="1" customWidth="1"/>
    <col min="2" max="2" width="7.44140625" style="1" customWidth="1"/>
    <col min="3" max="4" width="14.33203125" style="1" customWidth="1"/>
    <col min="5" max="6" width="11.44140625" style="1" customWidth="1"/>
    <col min="7" max="7" width="13.21875" style="1" customWidth="1"/>
    <col min="8" max="8" width="20.88671875" style="1" customWidth="1"/>
    <col min="9" max="11" width="8.88671875" style="1" hidden="1"/>
    <col min="12" max="12" width="8.88671875" style="1" customWidth="1"/>
    <col min="13" max="16384" width="8.88671875" style="1"/>
  </cols>
  <sheetData>
    <row r="1" spans="1:12" x14ac:dyDescent="0.3">
      <c r="A1" s="54"/>
      <c r="B1" s="55"/>
      <c r="C1" s="55"/>
      <c r="D1" s="55"/>
      <c r="E1" s="2"/>
      <c r="F1" s="2"/>
      <c r="G1" s="2"/>
      <c r="H1" s="2"/>
      <c r="I1" s="2"/>
      <c r="J1" s="2"/>
      <c r="K1" s="2"/>
      <c r="L1" s="2"/>
    </row>
    <row r="2" spans="1:12" ht="14.55" customHeight="1" x14ac:dyDescent="0.3">
      <c r="A2" s="54"/>
      <c r="B2" s="55"/>
      <c r="C2" s="55"/>
      <c r="D2" s="55"/>
      <c r="E2" s="2"/>
      <c r="F2" s="2"/>
      <c r="G2" s="2"/>
      <c r="H2" s="2"/>
      <c r="I2" s="2"/>
      <c r="J2" s="2"/>
      <c r="K2" s="2"/>
      <c r="L2" s="2"/>
    </row>
    <row r="3" spans="1:12" ht="15.75" customHeight="1" x14ac:dyDescent="0.3">
      <c r="A3" s="56" t="s">
        <v>60</v>
      </c>
      <c r="B3" s="57"/>
      <c r="C3" s="57"/>
      <c r="D3" s="57"/>
      <c r="E3" s="57"/>
      <c r="F3" s="57"/>
      <c r="G3" s="57"/>
      <c r="H3" s="57"/>
      <c r="I3" s="57"/>
      <c r="J3" s="3"/>
      <c r="K3" s="4"/>
      <c r="L3" s="2"/>
    </row>
    <row r="4" spans="1:12" ht="15.75" customHeight="1" x14ac:dyDescent="0.3">
      <c r="A4" s="58" t="s">
        <v>64</v>
      </c>
      <c r="B4" s="59"/>
      <c r="C4" s="59"/>
      <c r="D4" s="59"/>
      <c r="E4" s="59"/>
      <c r="F4" s="59"/>
      <c r="G4" s="59"/>
      <c r="H4" s="59"/>
      <c r="I4" s="59"/>
      <c r="J4" s="4"/>
      <c r="K4" s="4"/>
      <c r="L4" s="2"/>
    </row>
    <row r="5" spans="1:12" ht="15.75" customHeight="1" x14ac:dyDescent="0.3">
      <c r="A5" s="66" t="s">
        <v>71</v>
      </c>
      <c r="B5" s="66"/>
      <c r="C5" s="66"/>
      <c r="D5" s="66"/>
      <c r="E5" s="66"/>
      <c r="F5" s="66"/>
      <c r="G5" s="66"/>
      <c r="H5" s="66"/>
      <c r="I5" s="20"/>
      <c r="J5" s="11"/>
      <c r="K5" s="11"/>
      <c r="L5" s="2"/>
    </row>
    <row r="6" spans="1:12" ht="12.75" customHeight="1" x14ac:dyDescent="0.3">
      <c r="A6" s="60" t="s">
        <v>61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2"/>
    </row>
    <row r="7" spans="1:12" ht="26.25" customHeight="1" x14ac:dyDescent="0.3">
      <c r="A7" s="44" t="s">
        <v>0</v>
      </c>
      <c r="B7" s="64" t="s">
        <v>2</v>
      </c>
      <c r="C7" s="48" t="s">
        <v>3</v>
      </c>
      <c r="D7" s="46" t="s">
        <v>4</v>
      </c>
      <c r="E7" s="62" t="s">
        <v>5</v>
      </c>
      <c r="F7" s="50" t="s">
        <v>57</v>
      </c>
      <c r="G7" s="50" t="s">
        <v>58</v>
      </c>
      <c r="H7" s="50" t="s">
        <v>59</v>
      </c>
      <c r="I7" s="52" t="s">
        <v>1</v>
      </c>
      <c r="J7" s="52" t="s">
        <v>1</v>
      </c>
      <c r="K7" s="52" t="s">
        <v>1</v>
      </c>
      <c r="L7" s="2"/>
    </row>
    <row r="8" spans="1:12" ht="73.8" customHeight="1" x14ac:dyDescent="0.3">
      <c r="A8" s="45"/>
      <c r="B8" s="65"/>
      <c r="C8" s="49"/>
      <c r="D8" s="47"/>
      <c r="E8" s="63"/>
      <c r="F8" s="51"/>
      <c r="G8" s="51"/>
      <c r="H8" s="51"/>
      <c r="I8" s="53"/>
      <c r="J8" s="53"/>
      <c r="K8" s="53"/>
      <c r="L8" s="2"/>
    </row>
    <row r="9" spans="1:12" x14ac:dyDescent="0.3">
      <c r="A9" s="15" t="s">
        <v>6</v>
      </c>
      <c r="B9" s="12" t="s">
        <v>7</v>
      </c>
      <c r="C9" s="16">
        <f>C10+C13+C14+C11+C12</f>
        <v>2084620</v>
      </c>
      <c r="D9" s="16">
        <f>D10+D13+D14+D11+D12</f>
        <v>2084620</v>
      </c>
      <c r="E9" s="16">
        <f>E10+E13+E14+E11+E12</f>
        <v>783504.62</v>
      </c>
      <c r="F9" s="17">
        <f>E9/D9</f>
        <v>0.37585009258282087</v>
      </c>
      <c r="G9" s="17">
        <f>E9/C9</f>
        <v>0.37585009258282087</v>
      </c>
      <c r="H9" s="21"/>
      <c r="I9" s="5">
        <v>0</v>
      </c>
      <c r="J9" s="6">
        <v>0</v>
      </c>
      <c r="K9" s="5">
        <v>0</v>
      </c>
      <c r="L9" s="2"/>
    </row>
    <row r="10" spans="1:12" ht="55.2" outlineLevel="1" x14ac:dyDescent="0.3">
      <c r="A10" s="15" t="s">
        <v>8</v>
      </c>
      <c r="B10" s="12" t="s">
        <v>9</v>
      </c>
      <c r="C10" s="16">
        <v>103000</v>
      </c>
      <c r="D10" s="16">
        <v>145000</v>
      </c>
      <c r="E10" s="16">
        <v>143438</v>
      </c>
      <c r="F10" s="17">
        <f>E10/D10</f>
        <v>0.98922758620689655</v>
      </c>
      <c r="G10" s="17">
        <f>E10/C10</f>
        <v>1.3926019417475728</v>
      </c>
      <c r="H10" s="22"/>
      <c r="I10" s="5">
        <v>0</v>
      </c>
      <c r="J10" s="6">
        <v>0</v>
      </c>
      <c r="K10" s="5">
        <v>0</v>
      </c>
      <c r="L10" s="2"/>
    </row>
    <row r="11" spans="1:12" ht="51" customHeight="1" outlineLevel="1" x14ac:dyDescent="0.3">
      <c r="A11" s="15" t="s">
        <v>68</v>
      </c>
      <c r="B11" s="24" t="s">
        <v>67</v>
      </c>
      <c r="C11" s="16">
        <v>420</v>
      </c>
      <c r="D11" s="16">
        <v>420</v>
      </c>
      <c r="E11" s="16">
        <v>420</v>
      </c>
      <c r="F11" s="17">
        <f>E11/D11</f>
        <v>1</v>
      </c>
      <c r="G11" s="17"/>
      <c r="H11" s="22"/>
      <c r="I11" s="5"/>
      <c r="J11" s="6"/>
      <c r="K11" s="5"/>
      <c r="L11" s="2"/>
    </row>
    <row r="12" spans="1:12" ht="31.8" customHeight="1" outlineLevel="1" x14ac:dyDescent="0.3">
      <c r="A12" s="15" t="s">
        <v>10</v>
      </c>
      <c r="B12" s="12" t="s">
        <v>11</v>
      </c>
      <c r="C12" s="16">
        <v>450000</v>
      </c>
      <c r="D12" s="16">
        <v>450000</v>
      </c>
      <c r="E12" s="16">
        <v>450000</v>
      </c>
      <c r="F12" s="17">
        <v>1</v>
      </c>
      <c r="G12" s="17">
        <f t="shared" ref="G12:G27" si="0">E12/C12</f>
        <v>1</v>
      </c>
      <c r="H12" s="21"/>
      <c r="I12" s="5">
        <v>0</v>
      </c>
      <c r="J12" s="6">
        <v>0</v>
      </c>
      <c r="K12" s="5">
        <v>0</v>
      </c>
      <c r="L12" s="2"/>
    </row>
    <row r="13" spans="1:12" ht="39.6" customHeight="1" outlineLevel="1" x14ac:dyDescent="0.3">
      <c r="A13" s="15" t="s">
        <v>12</v>
      </c>
      <c r="B13" s="12" t="s">
        <v>13</v>
      </c>
      <c r="C13" s="16">
        <v>1000000</v>
      </c>
      <c r="D13" s="16">
        <v>1000000</v>
      </c>
      <c r="E13" s="16">
        <v>0</v>
      </c>
      <c r="F13" s="17">
        <v>0</v>
      </c>
      <c r="G13" s="17">
        <f t="shared" ref="G13:G21" si="1">E13/C13</f>
        <v>0</v>
      </c>
      <c r="H13" s="23"/>
      <c r="I13" s="5">
        <v>0</v>
      </c>
      <c r="J13" s="6">
        <v>0</v>
      </c>
      <c r="K13" s="5">
        <v>0</v>
      </c>
      <c r="L13" s="2"/>
    </row>
    <row r="14" spans="1:12" ht="60.6" customHeight="1" outlineLevel="1" x14ac:dyDescent="0.3">
      <c r="A14" s="15" t="s">
        <v>14</v>
      </c>
      <c r="B14" s="12" t="s">
        <v>15</v>
      </c>
      <c r="C14" s="16">
        <v>531200</v>
      </c>
      <c r="D14" s="16">
        <v>489200</v>
      </c>
      <c r="E14" s="16">
        <v>189646.62</v>
      </c>
      <c r="F14" s="17">
        <f t="shared" ref="F14:F38" si="2">E14/D14</f>
        <v>0.38766684382665578</v>
      </c>
      <c r="G14" s="17">
        <f t="shared" si="1"/>
        <v>0.35701547439759035</v>
      </c>
      <c r="H14" s="22" t="s">
        <v>62</v>
      </c>
      <c r="I14" s="5">
        <v>0</v>
      </c>
      <c r="J14" s="6">
        <v>0</v>
      </c>
      <c r="K14" s="5">
        <v>0</v>
      </c>
      <c r="L14" s="2"/>
    </row>
    <row r="15" spans="1:12" ht="41.4" x14ac:dyDescent="0.3">
      <c r="A15" s="15" t="s">
        <v>16</v>
      </c>
      <c r="B15" s="12" t="s">
        <v>17</v>
      </c>
      <c r="C15" s="16">
        <f>C16+C17</f>
        <v>570000</v>
      </c>
      <c r="D15" s="16">
        <f>D16+D17</f>
        <v>589591.55000000005</v>
      </c>
      <c r="E15" s="16">
        <f>E16+E17</f>
        <v>501942.65</v>
      </c>
      <c r="F15" s="17">
        <f t="shared" si="2"/>
        <v>0.85133962656011608</v>
      </c>
      <c r="G15" s="17">
        <f t="shared" si="1"/>
        <v>0.88060114035087722</v>
      </c>
      <c r="H15" s="21"/>
      <c r="I15" s="5">
        <v>0</v>
      </c>
      <c r="J15" s="6">
        <v>0</v>
      </c>
      <c r="K15" s="5">
        <v>0</v>
      </c>
      <c r="L15" s="2"/>
    </row>
    <row r="16" spans="1:12" ht="41.4" outlineLevel="1" x14ac:dyDescent="0.3">
      <c r="A16" s="15" t="s">
        <v>18</v>
      </c>
      <c r="B16" s="12" t="s">
        <v>19</v>
      </c>
      <c r="C16" s="16">
        <v>30000</v>
      </c>
      <c r="D16" s="16">
        <v>30000</v>
      </c>
      <c r="E16" s="16">
        <v>0</v>
      </c>
      <c r="F16" s="17">
        <f t="shared" si="2"/>
        <v>0</v>
      </c>
      <c r="G16" s="17">
        <f t="shared" si="1"/>
        <v>0</v>
      </c>
      <c r="H16" s="22"/>
      <c r="I16" s="5">
        <v>0</v>
      </c>
      <c r="J16" s="6">
        <v>0</v>
      </c>
      <c r="K16" s="5">
        <v>0</v>
      </c>
      <c r="L16" s="2"/>
    </row>
    <row r="17" spans="1:12" ht="57.6" customHeight="1" outlineLevel="1" x14ac:dyDescent="0.3">
      <c r="A17" s="15" t="s">
        <v>20</v>
      </c>
      <c r="B17" s="12" t="s">
        <v>21</v>
      </c>
      <c r="C17" s="16">
        <v>540000</v>
      </c>
      <c r="D17" s="16">
        <v>559591.55000000005</v>
      </c>
      <c r="E17" s="16">
        <v>501942.65</v>
      </c>
      <c r="F17" s="17">
        <f t="shared" si="2"/>
        <v>0.8969803957904654</v>
      </c>
      <c r="G17" s="17">
        <f t="shared" si="1"/>
        <v>0.92952342592592596</v>
      </c>
      <c r="H17" s="22" t="s">
        <v>62</v>
      </c>
      <c r="I17" s="5">
        <v>0</v>
      </c>
      <c r="J17" s="6">
        <v>0</v>
      </c>
      <c r="K17" s="5">
        <v>0</v>
      </c>
      <c r="L17" s="2"/>
    </row>
    <row r="18" spans="1:12" x14ac:dyDescent="0.3">
      <c r="A18" s="15" t="s">
        <v>22</v>
      </c>
      <c r="B18" s="12" t="s">
        <v>23</v>
      </c>
      <c r="C18" s="16">
        <f>C19+C20+C21+C22</f>
        <v>310594648.94</v>
      </c>
      <c r="D18" s="16">
        <f>D19+D20+D21+D22</f>
        <v>342007758.81999999</v>
      </c>
      <c r="E18" s="16">
        <f>E19+E20+E21+E22</f>
        <v>334220470.88999999</v>
      </c>
      <c r="F18" s="17">
        <f t="shared" si="2"/>
        <v>0.97723066881035736</v>
      </c>
      <c r="G18" s="17">
        <f t="shared" si="1"/>
        <v>1.0760664165678011</v>
      </c>
      <c r="H18" s="21"/>
      <c r="I18" s="5">
        <v>0</v>
      </c>
      <c r="J18" s="6">
        <v>0</v>
      </c>
      <c r="K18" s="5">
        <v>0</v>
      </c>
      <c r="L18" s="2"/>
    </row>
    <row r="19" spans="1:12" ht="63.6" customHeight="1" outlineLevel="1" x14ac:dyDescent="0.3">
      <c r="A19" s="15" t="s">
        <v>24</v>
      </c>
      <c r="B19" s="12" t="s">
        <v>25</v>
      </c>
      <c r="C19" s="16">
        <v>190000</v>
      </c>
      <c r="D19" s="16">
        <v>170408.45</v>
      </c>
      <c r="E19" s="16">
        <v>41760</v>
      </c>
      <c r="F19" s="17">
        <f t="shared" si="2"/>
        <v>0.24505827029117391</v>
      </c>
      <c r="G19" s="17">
        <f t="shared" si="1"/>
        <v>0.21978947368421053</v>
      </c>
      <c r="H19" s="22" t="s">
        <v>62</v>
      </c>
      <c r="I19" s="5">
        <v>0</v>
      </c>
      <c r="J19" s="6">
        <v>0</v>
      </c>
      <c r="K19" s="5">
        <v>0</v>
      </c>
      <c r="L19" s="2"/>
    </row>
    <row r="20" spans="1:12" ht="69.599999999999994" customHeight="1" outlineLevel="1" x14ac:dyDescent="0.3">
      <c r="A20" s="15" t="s">
        <v>26</v>
      </c>
      <c r="B20" s="12" t="s">
        <v>27</v>
      </c>
      <c r="C20" s="16">
        <v>3966000</v>
      </c>
      <c r="D20" s="16">
        <v>3966000</v>
      </c>
      <c r="E20" s="16">
        <v>3883548.82</v>
      </c>
      <c r="F20" s="17">
        <f t="shared" si="2"/>
        <v>0.97921049420070594</v>
      </c>
      <c r="G20" s="17">
        <f t="shared" si="1"/>
        <v>0.97921049420070594</v>
      </c>
      <c r="H20" s="22" t="s">
        <v>62</v>
      </c>
      <c r="I20" s="5">
        <v>0</v>
      </c>
      <c r="J20" s="6">
        <v>0</v>
      </c>
      <c r="K20" s="5">
        <v>0</v>
      </c>
      <c r="L20" s="2"/>
    </row>
    <row r="21" spans="1:12" ht="59.4" customHeight="1" outlineLevel="1" x14ac:dyDescent="0.3">
      <c r="A21" s="15" t="s">
        <v>28</v>
      </c>
      <c r="B21" s="12" t="s">
        <v>29</v>
      </c>
      <c r="C21" s="16">
        <v>306288648.94</v>
      </c>
      <c r="D21" s="16">
        <v>337721350.37</v>
      </c>
      <c r="E21" s="16">
        <v>330267162.06999999</v>
      </c>
      <c r="F21" s="17">
        <f t="shared" si="2"/>
        <v>0.97792799213957493</v>
      </c>
      <c r="G21" s="17">
        <f t="shared" si="1"/>
        <v>1.0782873058240472</v>
      </c>
      <c r="H21" s="22" t="s">
        <v>62</v>
      </c>
      <c r="I21" s="5">
        <v>0</v>
      </c>
      <c r="J21" s="6">
        <v>0</v>
      </c>
      <c r="K21" s="5">
        <v>0</v>
      </c>
      <c r="L21" s="2"/>
    </row>
    <row r="22" spans="1:12" ht="61.2" customHeight="1" outlineLevel="1" x14ac:dyDescent="0.3">
      <c r="A22" s="15" t="s">
        <v>30</v>
      </c>
      <c r="B22" s="12" t="s">
        <v>31</v>
      </c>
      <c r="C22" s="16">
        <v>150000</v>
      </c>
      <c r="D22" s="16">
        <v>150000</v>
      </c>
      <c r="E22" s="16">
        <v>28000</v>
      </c>
      <c r="F22" s="17">
        <f t="shared" si="2"/>
        <v>0.18666666666666668</v>
      </c>
      <c r="G22" s="17">
        <f t="shared" si="0"/>
        <v>0.18666666666666668</v>
      </c>
      <c r="H22" s="22" t="s">
        <v>62</v>
      </c>
      <c r="I22" s="5">
        <v>0</v>
      </c>
      <c r="J22" s="6">
        <v>0</v>
      </c>
      <c r="K22" s="5">
        <v>0</v>
      </c>
      <c r="L22" s="2"/>
    </row>
    <row r="23" spans="1:12" ht="27.6" x14ac:dyDescent="0.3">
      <c r="A23" s="15" t="s">
        <v>32</v>
      </c>
      <c r="B23" s="12" t="s">
        <v>33</v>
      </c>
      <c r="C23" s="16">
        <f>C24+C25+C26+C27</f>
        <v>70007226.310000002</v>
      </c>
      <c r="D23" s="16">
        <f>D24+D25+D26+D27</f>
        <v>87622696.150000006</v>
      </c>
      <c r="E23" s="16">
        <f>E24+E25+E26+E27</f>
        <v>80270163.870000005</v>
      </c>
      <c r="F23" s="17">
        <f t="shared" si="2"/>
        <v>0.91608872354928106</v>
      </c>
      <c r="G23" s="17">
        <f t="shared" si="0"/>
        <v>1.1465982599361177</v>
      </c>
      <c r="H23" s="21"/>
      <c r="I23" s="5">
        <v>0</v>
      </c>
      <c r="J23" s="6">
        <v>0</v>
      </c>
      <c r="K23" s="5">
        <v>0</v>
      </c>
      <c r="L23" s="2"/>
    </row>
    <row r="24" spans="1:12" ht="58.2" customHeight="1" outlineLevel="1" x14ac:dyDescent="0.3">
      <c r="A24" s="15" t="s">
        <v>34</v>
      </c>
      <c r="B24" s="12" t="s">
        <v>35</v>
      </c>
      <c r="C24" s="16">
        <v>689000</v>
      </c>
      <c r="D24" s="16">
        <v>689000</v>
      </c>
      <c r="E24" s="16">
        <v>467671.68</v>
      </c>
      <c r="F24" s="17">
        <f t="shared" si="2"/>
        <v>0.67876876632801164</v>
      </c>
      <c r="G24" s="17">
        <f t="shared" si="0"/>
        <v>0.67876876632801164</v>
      </c>
      <c r="H24" s="22" t="s">
        <v>62</v>
      </c>
      <c r="I24" s="5">
        <v>0</v>
      </c>
      <c r="J24" s="6">
        <v>0</v>
      </c>
      <c r="K24" s="5">
        <v>0</v>
      </c>
      <c r="L24" s="2"/>
    </row>
    <row r="25" spans="1:12" ht="55.2" outlineLevel="1" x14ac:dyDescent="0.3">
      <c r="A25" s="15" t="s">
        <v>36</v>
      </c>
      <c r="B25" s="12" t="s">
        <v>37</v>
      </c>
      <c r="C25" s="16">
        <v>4500000</v>
      </c>
      <c r="D25" s="16">
        <v>4550000</v>
      </c>
      <c r="E25" s="16">
        <v>3568390</v>
      </c>
      <c r="F25" s="17">
        <f t="shared" si="2"/>
        <v>0.78426153846153845</v>
      </c>
      <c r="G25" s="17">
        <f t="shared" si="0"/>
        <v>0.79297555555555554</v>
      </c>
      <c r="H25" s="22" t="s">
        <v>62</v>
      </c>
      <c r="I25" s="5">
        <v>0</v>
      </c>
      <c r="J25" s="6">
        <v>0</v>
      </c>
      <c r="K25" s="5">
        <v>0</v>
      </c>
      <c r="L25" s="2"/>
    </row>
    <row r="26" spans="1:12" ht="55.2" outlineLevel="1" x14ac:dyDescent="0.3">
      <c r="A26" s="27" t="s">
        <v>38</v>
      </c>
      <c r="B26" s="28" t="s">
        <v>39</v>
      </c>
      <c r="C26" s="29">
        <v>37596961.020000003</v>
      </c>
      <c r="D26" s="29">
        <v>47483003.530000001</v>
      </c>
      <c r="E26" s="29">
        <v>41333409.57</v>
      </c>
      <c r="F26" s="30">
        <f t="shared" si="2"/>
        <v>0.87048852214846395</v>
      </c>
      <c r="G26" s="30">
        <f t="shared" si="0"/>
        <v>1.0993816640662091</v>
      </c>
      <c r="H26" s="22" t="s">
        <v>62</v>
      </c>
      <c r="I26" s="5">
        <v>0</v>
      </c>
      <c r="J26" s="6">
        <v>0</v>
      </c>
      <c r="K26" s="5">
        <v>0</v>
      </c>
      <c r="L26" s="2"/>
    </row>
    <row r="27" spans="1:12" ht="27.6" outlineLevel="1" x14ac:dyDescent="0.3">
      <c r="A27" s="36" t="s">
        <v>70</v>
      </c>
      <c r="B27" s="37" t="s">
        <v>69</v>
      </c>
      <c r="C27" s="38">
        <v>27221265.289999999</v>
      </c>
      <c r="D27" s="38">
        <v>34900692.619999997</v>
      </c>
      <c r="E27" s="38">
        <v>34900692.619999997</v>
      </c>
      <c r="F27" s="39">
        <f t="shared" si="2"/>
        <v>1</v>
      </c>
      <c r="G27" s="39">
        <f t="shared" si="0"/>
        <v>1.2821113290726096</v>
      </c>
      <c r="H27" s="25"/>
      <c r="I27" s="26"/>
      <c r="J27" s="6"/>
      <c r="K27" s="5"/>
      <c r="L27" s="2"/>
    </row>
    <row r="28" spans="1:12" x14ac:dyDescent="0.3">
      <c r="A28" s="31" t="s">
        <v>40</v>
      </c>
      <c r="B28" s="32" t="s">
        <v>41</v>
      </c>
      <c r="C28" s="33">
        <f>C29</f>
        <v>30000</v>
      </c>
      <c r="D28" s="33">
        <f>D29</f>
        <v>0</v>
      </c>
      <c r="E28" s="33">
        <f>E29</f>
        <v>0</v>
      </c>
      <c r="F28" s="34"/>
      <c r="G28" s="34">
        <f t="shared" ref="G28:G38" si="3">E28/C28</f>
        <v>0</v>
      </c>
      <c r="H28" s="35"/>
      <c r="I28" s="5">
        <v>0</v>
      </c>
      <c r="J28" s="6">
        <v>0</v>
      </c>
      <c r="K28" s="5">
        <v>0</v>
      </c>
      <c r="L28" s="2"/>
    </row>
    <row r="29" spans="1:12" ht="60" customHeight="1" outlineLevel="1" x14ac:dyDescent="0.3">
      <c r="A29" s="15" t="s">
        <v>42</v>
      </c>
      <c r="B29" s="12" t="s">
        <v>43</v>
      </c>
      <c r="C29" s="16">
        <v>30000</v>
      </c>
      <c r="D29" s="16">
        <v>0</v>
      </c>
      <c r="E29" s="16">
        <v>0</v>
      </c>
      <c r="F29" s="17"/>
      <c r="G29" s="17">
        <f t="shared" si="3"/>
        <v>0</v>
      </c>
      <c r="H29" s="22"/>
      <c r="I29" s="5">
        <v>0</v>
      </c>
      <c r="J29" s="6">
        <v>0</v>
      </c>
      <c r="K29" s="5">
        <v>0</v>
      </c>
      <c r="L29" s="2"/>
    </row>
    <row r="30" spans="1:12" x14ac:dyDescent="0.3">
      <c r="A30" s="15" t="s">
        <v>44</v>
      </c>
      <c r="B30" s="12" t="s">
        <v>45</v>
      </c>
      <c r="C30" s="16">
        <f>C31</f>
        <v>16079000</v>
      </c>
      <c r="D30" s="16">
        <f>D31</f>
        <v>16322808.82</v>
      </c>
      <c r="E30" s="16">
        <f>E31</f>
        <v>16205000</v>
      </c>
      <c r="F30" s="17">
        <f t="shared" si="2"/>
        <v>0.992782564490025</v>
      </c>
      <c r="G30" s="17">
        <f t="shared" si="3"/>
        <v>1.0078363082281236</v>
      </c>
      <c r="H30" s="21"/>
      <c r="I30" s="5">
        <v>0</v>
      </c>
      <c r="J30" s="6">
        <v>0</v>
      </c>
      <c r="K30" s="5">
        <v>0</v>
      </c>
      <c r="L30" s="2"/>
    </row>
    <row r="31" spans="1:12" ht="55.2" outlineLevel="1" x14ac:dyDescent="0.3">
      <c r="A31" s="15" t="s">
        <v>46</v>
      </c>
      <c r="B31" s="12" t="s">
        <v>47</v>
      </c>
      <c r="C31" s="16">
        <v>16079000</v>
      </c>
      <c r="D31" s="16">
        <v>16322808.82</v>
      </c>
      <c r="E31" s="16">
        <v>16205000</v>
      </c>
      <c r="F31" s="17">
        <f t="shared" si="2"/>
        <v>0.992782564490025</v>
      </c>
      <c r="G31" s="17">
        <f t="shared" si="3"/>
        <v>1.0078363082281236</v>
      </c>
      <c r="H31" s="22" t="s">
        <v>63</v>
      </c>
      <c r="I31" s="5">
        <v>0</v>
      </c>
      <c r="J31" s="6">
        <v>0</v>
      </c>
      <c r="K31" s="5">
        <v>0</v>
      </c>
      <c r="L31" s="2"/>
    </row>
    <row r="32" spans="1:12" x14ac:dyDescent="0.3">
      <c r="A32" s="15" t="s">
        <v>48</v>
      </c>
      <c r="B32" s="12" t="s">
        <v>49</v>
      </c>
      <c r="C32" s="16">
        <f>C33+C34+C35</f>
        <v>455944</v>
      </c>
      <c r="D32" s="16">
        <f>D33+D34+D35</f>
        <v>455944</v>
      </c>
      <c r="E32" s="16">
        <f>E33+E34+E35</f>
        <v>455802</v>
      </c>
      <c r="F32" s="17">
        <f t="shared" si="2"/>
        <v>0.99968855824399483</v>
      </c>
      <c r="G32" s="17">
        <f t="shared" si="3"/>
        <v>0.99968855824399483</v>
      </c>
      <c r="H32" s="21"/>
      <c r="I32" s="5">
        <v>0</v>
      </c>
      <c r="J32" s="6">
        <v>0</v>
      </c>
      <c r="K32" s="5">
        <v>0</v>
      </c>
      <c r="L32" s="2"/>
    </row>
    <row r="33" spans="1:12" outlineLevel="1" x14ac:dyDescent="0.3">
      <c r="A33" s="15" t="s">
        <v>50</v>
      </c>
      <c r="B33" s="12" t="s">
        <v>51</v>
      </c>
      <c r="C33" s="16">
        <v>94000</v>
      </c>
      <c r="D33" s="16">
        <v>94000</v>
      </c>
      <c r="E33" s="16">
        <v>93858</v>
      </c>
      <c r="F33" s="17">
        <f t="shared" si="2"/>
        <v>0.99848936170212765</v>
      </c>
      <c r="G33" s="17">
        <f t="shared" si="3"/>
        <v>0.99848936170212765</v>
      </c>
      <c r="H33" s="22"/>
      <c r="I33" s="5">
        <v>0</v>
      </c>
      <c r="J33" s="6">
        <v>0</v>
      </c>
      <c r="K33" s="5">
        <v>0</v>
      </c>
      <c r="L33" s="2"/>
    </row>
    <row r="34" spans="1:12" ht="39" hidden="1" customHeight="1" outlineLevel="1" x14ac:dyDescent="0.3">
      <c r="A34" s="15" t="s">
        <v>52</v>
      </c>
      <c r="B34" s="12" t="s">
        <v>53</v>
      </c>
      <c r="C34" s="16">
        <v>0</v>
      </c>
      <c r="D34" s="16">
        <v>0</v>
      </c>
      <c r="E34" s="16">
        <v>0</v>
      </c>
      <c r="F34" s="17"/>
      <c r="G34" s="17"/>
      <c r="H34" s="22"/>
      <c r="I34" s="5">
        <v>0</v>
      </c>
      <c r="J34" s="6">
        <v>0</v>
      </c>
      <c r="K34" s="5">
        <v>0</v>
      </c>
      <c r="L34" s="2"/>
    </row>
    <row r="35" spans="1:12" ht="58.8" customHeight="1" outlineLevel="1" x14ac:dyDescent="0.3">
      <c r="A35" s="15" t="s">
        <v>54</v>
      </c>
      <c r="B35" s="12" t="s">
        <v>55</v>
      </c>
      <c r="C35" s="16">
        <v>361944</v>
      </c>
      <c r="D35" s="16">
        <v>361944</v>
      </c>
      <c r="E35" s="16">
        <v>361944</v>
      </c>
      <c r="F35" s="17">
        <f t="shared" si="2"/>
        <v>1</v>
      </c>
      <c r="G35" s="17">
        <f t="shared" si="3"/>
        <v>1</v>
      </c>
      <c r="H35" s="22"/>
      <c r="I35" s="5">
        <v>0</v>
      </c>
      <c r="J35" s="6">
        <v>0</v>
      </c>
      <c r="K35" s="5">
        <v>0</v>
      </c>
      <c r="L35" s="2"/>
    </row>
    <row r="36" spans="1:12" ht="33.6" hidden="1" customHeight="1" outlineLevel="1" x14ac:dyDescent="0.3">
      <c r="A36" s="15" t="s">
        <v>66</v>
      </c>
      <c r="B36" s="12">
        <v>1100</v>
      </c>
      <c r="C36" s="16">
        <f>C37</f>
        <v>0</v>
      </c>
      <c r="D36" s="16">
        <f>D37</f>
        <v>0</v>
      </c>
      <c r="E36" s="16">
        <f>E37</f>
        <v>0</v>
      </c>
      <c r="F36" s="17"/>
      <c r="G36" s="17"/>
      <c r="H36" s="22"/>
      <c r="I36" s="5"/>
      <c r="J36" s="6"/>
      <c r="K36" s="5"/>
      <c r="L36" s="2"/>
    </row>
    <row r="37" spans="1:12" ht="36.6" hidden="1" customHeight="1" outlineLevel="1" x14ac:dyDescent="0.3">
      <c r="A37" s="15" t="s">
        <v>65</v>
      </c>
      <c r="B37" s="12">
        <v>1102</v>
      </c>
      <c r="C37" s="16">
        <v>0</v>
      </c>
      <c r="D37" s="16"/>
      <c r="E37" s="16">
        <v>0</v>
      </c>
      <c r="F37" s="17"/>
      <c r="G37" s="17"/>
      <c r="H37" s="13"/>
      <c r="I37" s="5"/>
      <c r="J37" s="6"/>
      <c r="K37" s="5"/>
      <c r="L37" s="2"/>
    </row>
    <row r="38" spans="1:12" ht="12.75" customHeight="1" collapsed="1" x14ac:dyDescent="0.3">
      <c r="A38" s="42" t="s">
        <v>56</v>
      </c>
      <c r="B38" s="43"/>
      <c r="C38" s="18">
        <f>C9+C15+C18+C23+C28+C30+C32+C36</f>
        <v>399821439.25</v>
      </c>
      <c r="D38" s="18">
        <f>D9+D15+D18+D23+D28+D30+D32+D36</f>
        <v>449083419.33999997</v>
      </c>
      <c r="E38" s="18">
        <f>E9+E15+E18+E23+E28+E30+E32+E36</f>
        <v>432436884.02999997</v>
      </c>
      <c r="F38" s="17">
        <f t="shared" si="2"/>
        <v>0.96293219790999018</v>
      </c>
      <c r="G38" s="17">
        <f t="shared" si="3"/>
        <v>1.081575027195093</v>
      </c>
      <c r="H38" s="19"/>
      <c r="I38" s="7">
        <v>0</v>
      </c>
      <c r="J38" s="8">
        <v>0</v>
      </c>
      <c r="K38" s="7">
        <v>0</v>
      </c>
      <c r="L38" s="2"/>
    </row>
    <row r="39" spans="1:12" ht="12.75" customHeight="1" x14ac:dyDescent="0.3">
      <c r="A39" s="14"/>
      <c r="B39" s="14"/>
      <c r="C39" s="14"/>
      <c r="D39" s="14"/>
      <c r="E39" s="14"/>
      <c r="F39" s="14"/>
      <c r="G39" s="14"/>
      <c r="H39" s="14"/>
      <c r="I39" s="2"/>
      <c r="J39" s="2"/>
      <c r="K39" s="2"/>
      <c r="L39" s="2"/>
    </row>
    <row r="40" spans="1:12" x14ac:dyDescent="0.3">
      <c r="A40" s="40"/>
      <c r="B40" s="41"/>
      <c r="C40" s="41"/>
      <c r="D40" s="41"/>
      <c r="E40" s="9"/>
      <c r="F40" s="10"/>
      <c r="G40" s="10"/>
      <c r="H40" s="9"/>
      <c r="I40" s="9"/>
      <c r="J40" s="9"/>
      <c r="K40" s="9"/>
      <c r="L40" s="2"/>
    </row>
  </sheetData>
  <mergeCells count="19">
    <mergeCell ref="H7:H8"/>
    <mergeCell ref="I7:I8"/>
    <mergeCell ref="J7:J8"/>
    <mergeCell ref="K7:K8"/>
    <mergeCell ref="A1:D1"/>
    <mergeCell ref="A2:D2"/>
    <mergeCell ref="A3:I3"/>
    <mergeCell ref="A4:I4"/>
    <mergeCell ref="A6:K6"/>
    <mergeCell ref="E7:E8"/>
    <mergeCell ref="B7:B8"/>
    <mergeCell ref="F7:F8"/>
    <mergeCell ref="G7:G8"/>
    <mergeCell ref="A5:H5"/>
    <mergeCell ref="A40:D40"/>
    <mergeCell ref="A38:B38"/>
    <mergeCell ref="A7:A8"/>
    <mergeCell ref="D7:D8"/>
    <mergeCell ref="C7:C8"/>
  </mergeCells>
  <pageMargins left="0.78740157480314965" right="0.19685039370078741" top="0.78740157480314965" bottom="0.19685039370078741" header="0.39370078740157483" footer="0.39370078740157483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CBE0A65-0F5D-403D-A7FF-1F77AE4CB2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Мощенко Татьяна Николаевна</dc:creator>
  <cp:lastModifiedBy>Мощенко Татьяна Николаевна</cp:lastModifiedBy>
  <cp:lastPrinted>2023-04-03T11:58:03Z</cp:lastPrinted>
  <dcterms:created xsi:type="dcterms:W3CDTF">2020-03-25T08:02:27Z</dcterms:created>
  <dcterms:modified xsi:type="dcterms:W3CDTF">2025-03-27T13:23:53Z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11.01.2018 10_31_30)(3).xlsx</vt:lpwstr>
  </property>
  <property fmtid="{D5CDD505-2E9C-101B-9397-08002B2CF9AE}" pid="3" name="Название отчета">
    <vt:lpwstr>Вариант (новый от 11.01.2018 10_31_30)(3).xlsx</vt:lpwstr>
  </property>
  <property fmtid="{D5CDD505-2E9C-101B-9397-08002B2CF9AE}" pid="4" name="Версия клиента">
    <vt:lpwstr>19.2.39.2140</vt:lpwstr>
  </property>
  <property fmtid="{D5CDD505-2E9C-101B-9397-08002B2CF9AE}" pid="5" name="Версия базы">
    <vt:lpwstr>19.2.2804.577508788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Budget_ALLFO_2019</vt:lpwstr>
  </property>
  <property fmtid="{D5CDD505-2E9C-101B-9397-08002B2CF9AE}" pid="9" name="Пользователь">
    <vt:lpwstr>pos_31_01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