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исполнение бюджта  2014-2024г\2024 г\годовой отчет за 2024\отчет все формы\отчет  2024 год\сведения\"/>
    </mc:Choice>
  </mc:AlternateContent>
  <bookViews>
    <workbookView xWindow="0" yWindow="0" windowWidth="23040" windowHeight="10632"/>
  </bookViews>
  <sheets>
    <sheet name="Документ" sheetId="2" r:id="rId1"/>
  </sheets>
  <definedNames>
    <definedName name="_xlnm.Print_Titles" localSheetId="0">Документ!$7:$8</definedName>
  </definedNames>
  <calcPr calcId="152511"/>
</workbook>
</file>

<file path=xl/calcChain.xml><?xml version="1.0" encoding="utf-8"?>
<calcChain xmlns="http://schemas.openxmlformats.org/spreadsheetml/2006/main">
  <c r="J52" i="2" l="1"/>
  <c r="N44" i="2"/>
  <c r="N43" i="2"/>
  <c r="N46" i="2" l="1"/>
  <c r="N37" i="2"/>
  <c r="M52" i="2"/>
  <c r="L52" i="2"/>
  <c r="N24" i="2"/>
  <c r="N14" i="2"/>
  <c r="K14" i="2"/>
  <c r="K13" i="2"/>
  <c r="N13" i="2"/>
  <c r="K51" i="2" l="1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2" i="2"/>
  <c r="K11" i="2"/>
  <c r="K10" i="2"/>
  <c r="N19" i="2"/>
  <c r="N49" i="2" l="1"/>
  <c r="N47" i="2"/>
  <c r="N45" i="2"/>
  <c r="N42" i="2"/>
  <c r="N35" i="2"/>
  <c r="N34" i="2"/>
  <c r="N33" i="2"/>
  <c r="N31" i="2"/>
  <c r="N30" i="2"/>
  <c r="N28" i="2"/>
  <c r="N27" i="2"/>
  <c r="N25" i="2"/>
  <c r="N22" i="2"/>
  <c r="N21" i="2"/>
  <c r="N20" i="2"/>
  <c r="N18" i="2"/>
  <c r="N17" i="2"/>
  <c r="N16" i="2"/>
  <c r="N15" i="2"/>
  <c r="N12" i="2"/>
  <c r="N11" i="2"/>
  <c r="N10" i="2"/>
  <c r="N9" i="2"/>
  <c r="K9" i="2"/>
  <c r="K52" i="2" s="1"/>
  <c r="N52" i="2" l="1"/>
</calcChain>
</file>

<file path=xl/sharedStrings.xml><?xml version="1.0" encoding="utf-8"?>
<sst xmlns="http://schemas.openxmlformats.org/spreadsheetml/2006/main" count="129" uniqueCount="61">
  <si>
    <t/>
  </si>
  <si>
    <t>Код</t>
  </si>
  <si>
    <t>Документ</t>
  </si>
  <si>
    <t>Плательщик</t>
  </si>
  <si>
    <t>План на год</t>
  </si>
  <si>
    <t>Изменение плана</t>
  </si>
  <si>
    <t>Уточненный план на год</t>
  </si>
  <si>
    <t>00010102010010000000</t>
  </si>
  <si>
    <t xml:space="preserve">      </t>
  </si>
  <si>
    <t>00010102020010000000</t>
  </si>
  <si>
    <t>00010102030010000000</t>
  </si>
  <si>
    <t>00010302231010000000</t>
  </si>
  <si>
    <t>00010302241010000000</t>
  </si>
  <si>
    <t>00010302251010000000</t>
  </si>
  <si>
    <t>00010302261010000000</t>
  </si>
  <si>
    <t>00010503010010000000</t>
  </si>
  <si>
    <t>00010601030130000000</t>
  </si>
  <si>
    <t>00010606033130000000</t>
  </si>
  <si>
    <t>00010606043130000000</t>
  </si>
  <si>
    <t>00010904053130000000</t>
  </si>
  <si>
    <t>00011105013130000000</t>
  </si>
  <si>
    <t>00011105025130000000</t>
  </si>
  <si>
    <t>00011105075130000000</t>
  </si>
  <si>
    <t>00011107015130000000</t>
  </si>
  <si>
    <t>00011109045130000000</t>
  </si>
  <si>
    <t>00011402053130000000</t>
  </si>
  <si>
    <t>00011406013130000000</t>
  </si>
  <si>
    <t>00011406025130000000</t>
  </si>
  <si>
    <t>00011406313130000000</t>
  </si>
  <si>
    <t>00011602020020000000</t>
  </si>
  <si>
    <t>00011607010130000000</t>
  </si>
  <si>
    <t>00011610100130000000</t>
  </si>
  <si>
    <t>00011610123010000000</t>
  </si>
  <si>
    <t>00020220216130000000</t>
  </si>
  <si>
    <t>00020225243130000000</t>
  </si>
  <si>
    <t>00020225299130000000</t>
  </si>
  <si>
    <t>00020225555130000000</t>
  </si>
  <si>
    <t>00020229999130000000</t>
  </si>
  <si>
    <t>00020230024130000000</t>
  </si>
  <si>
    <t>00020705030130000000</t>
  </si>
  <si>
    <t>ИТОГО ДОХОДОВ</t>
  </si>
  <si>
    <t>с первоначально утвержденным решением о бюджете значениями и с уточненными</t>
  </si>
  <si>
    <t xml:space="preserve">                                     Сведения о фактических поступлениях доходов по видам доходов в сравнении</t>
  </si>
  <si>
    <t>Процент исполнения</t>
  </si>
  <si>
    <t xml:space="preserve">Исполнение с начала года </t>
  </si>
  <si>
    <t xml:space="preserve"> рублей</t>
  </si>
  <si>
    <t>.00</t>
  </si>
  <si>
    <t>00020245390130000000</t>
  </si>
  <si>
    <t>00020220077130000000</t>
  </si>
  <si>
    <t>00020215002130000000</t>
  </si>
  <si>
    <t>00011705050130000000</t>
  </si>
  <si>
    <t>00011302995130000000</t>
  </si>
  <si>
    <t>00020219999130000000</t>
  </si>
  <si>
    <t>00010102080010000000</t>
  </si>
  <si>
    <t>00010102130010000000</t>
  </si>
  <si>
    <t>00010102140010000000</t>
  </si>
  <si>
    <t>00021960010130000000</t>
  </si>
  <si>
    <t>00021860010130000000</t>
  </si>
  <si>
    <t>00011715030130000000</t>
  </si>
  <si>
    <t>00020225394130000000</t>
  </si>
  <si>
    <t>значениями с учетом внесенных изменений за  2024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</si>
</sst>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2" fillId="0" borderId="1" xfId="4" applyNumberFormat="1" applyAlignment="1" applyProtection="1"/>
    <xf numFmtId="0" fontId="2" fillId="0" borderId="1" xfId="4" applyAlignment="1"/>
    <xf numFmtId="0" fontId="5" fillId="0" borderId="1" xfId="3" applyNumberFormat="1" applyFont="1" applyAlignment="1" applyProtection="1">
      <alignment wrapText="1"/>
    </xf>
    <xf numFmtId="0" fontId="5" fillId="0" borderId="1" xfId="3" applyFont="1" applyAlignment="1">
      <alignment wrapText="1"/>
    </xf>
    <xf numFmtId="0" fontId="5" fillId="0" borderId="1" xfId="1" applyNumberFormat="1" applyFont="1" applyAlignment="1" applyProtection="1">
      <alignment wrapText="1"/>
    </xf>
    <xf numFmtId="0" fontId="5" fillId="0" borderId="1" xfId="1" applyFont="1" applyAlignment="1">
      <alignment wrapText="1"/>
    </xf>
    <xf numFmtId="1" fontId="6" fillId="0" borderId="2" xfId="14" applyNumberFormat="1" applyFont="1" applyProtection="1">
      <alignment horizontal="center" vertical="top" shrinkToFit="1"/>
    </xf>
    <xf numFmtId="0" fontId="6" fillId="0" borderId="2" xfId="15" applyNumberFormat="1" applyFont="1" applyProtection="1">
      <alignment horizontal="left" vertical="top" wrapText="1"/>
    </xf>
    <xf numFmtId="0" fontId="6" fillId="0" borderId="2" xfId="16" applyNumberFormat="1" applyFont="1" applyProtection="1">
      <alignment horizontal="center" vertical="top" wrapText="1"/>
    </xf>
    <xf numFmtId="4" fontId="6" fillId="5" borderId="2" xfId="17" applyNumberFormat="1" applyFont="1" applyFill="1" applyProtection="1">
      <alignment horizontal="right" vertical="top" shrinkToFit="1"/>
    </xf>
    <xf numFmtId="164" fontId="6" fillId="5" borderId="2" xfId="18" applyNumberFormat="1" applyFont="1" applyFill="1" applyProtection="1">
      <alignment horizontal="center" vertical="top" shrinkToFit="1"/>
    </xf>
    <xf numFmtId="1" fontId="6" fillId="0" borderId="4" xfId="20" applyNumberFormat="1" applyFont="1" applyProtection="1">
      <alignment horizontal="left" vertical="top" shrinkToFit="1"/>
    </xf>
    <xf numFmtId="4" fontId="6" fillId="5" borderId="2" xfId="21" applyNumberFormat="1" applyFont="1" applyFill="1" applyProtection="1">
      <alignment horizontal="right" vertical="top" shrinkToFit="1"/>
    </xf>
    <xf numFmtId="49" fontId="6" fillId="0" borderId="2" xfId="14" applyNumberFormat="1" applyFont="1" applyProtection="1">
      <alignment horizontal="center" vertical="top" shrinkToFit="1"/>
    </xf>
    <xf numFmtId="4" fontId="0" fillId="0" borderId="0" xfId="0" applyNumberFormat="1" applyProtection="1">
      <protection locked="0"/>
    </xf>
    <xf numFmtId="49" fontId="6" fillId="0" borderId="2" xfId="14" applyNumberFormat="1" applyFont="1" applyAlignment="1" applyProtection="1">
      <alignment horizontal="center" shrinkToFit="1"/>
    </xf>
    <xf numFmtId="1" fontId="6" fillId="0" borderId="2" xfId="14" applyNumberFormat="1" applyFont="1" applyAlignment="1" applyProtection="1">
      <alignment horizontal="center" shrinkToFit="1"/>
    </xf>
    <xf numFmtId="0" fontId="6" fillId="0" borderId="2" xfId="16" applyNumberFormat="1" applyFont="1" applyAlignment="1" applyProtection="1">
      <alignment horizontal="center" wrapText="1"/>
    </xf>
    <xf numFmtId="4" fontId="6" fillId="5" borderId="2" xfId="17" applyNumberFormat="1" applyFont="1" applyFill="1" applyAlignment="1" applyProtection="1">
      <alignment horizontal="right" shrinkToFit="1"/>
    </xf>
    <xf numFmtId="4" fontId="7" fillId="5" borderId="2" xfId="17" applyNumberFormat="1" applyFont="1" applyFill="1" applyProtection="1">
      <alignment horizontal="right" vertical="top" shrinkToFit="1"/>
    </xf>
    <xf numFmtId="4" fontId="7" fillId="5" borderId="2" xfId="17" applyNumberFormat="1" applyFont="1" applyFill="1" applyAlignment="1" applyProtection="1">
      <alignment horizontal="right" shrinkToFit="1"/>
    </xf>
    <xf numFmtId="4" fontId="7" fillId="5" borderId="2" xfId="21" applyNumberFormat="1" applyFont="1" applyFill="1" applyProtection="1">
      <alignment horizontal="right" vertical="top" shrinkToFit="1"/>
    </xf>
    <xf numFmtId="0" fontId="1" fillId="0" borderId="7" xfId="12" applyNumberFormat="1" applyBorder="1" applyAlignment="1" applyProtection="1">
      <alignment horizontal="center" vertical="center" wrapText="1"/>
    </xf>
    <xf numFmtId="0" fontId="1" fillId="0" borderId="8" xfId="12" applyNumberFormat="1" applyBorder="1" applyAlignment="1" applyProtection="1">
      <alignment horizontal="center" vertical="center" wrapText="1"/>
    </xf>
    <xf numFmtId="1" fontId="6" fillId="0" borderId="2" xfId="19" applyNumberFormat="1" applyFont="1" applyProtection="1">
      <alignment horizontal="left" vertical="top" shrinkToFit="1"/>
    </xf>
    <xf numFmtId="1" fontId="6" fillId="0" borderId="2" xfId="19" applyFont="1">
      <alignment horizontal="left" vertical="top" shrinkToFi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5" xfId="11" applyNumberFormat="1" applyBorder="1" applyAlignment="1" applyProtection="1">
      <alignment horizontal="center" vertical="center" wrapText="1"/>
    </xf>
    <xf numFmtId="0" fontId="1" fillId="0" borderId="6" xfId="11" applyNumberFormat="1" applyBorder="1" applyAlignment="1" applyProtection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5" fillId="0" borderId="1" xfId="1" applyNumberFormat="1" applyFont="1" applyProtection="1">
      <alignment horizontal="left" wrapText="1"/>
    </xf>
    <xf numFmtId="0" fontId="5" fillId="0" borderId="1" xfId="1" applyFont="1">
      <alignment horizontal="left" wrapText="1"/>
    </xf>
    <xf numFmtId="0" fontId="5" fillId="0" borderId="1" xfId="1" applyFont="1" applyAlignment="1">
      <alignment horizontal="center" wrapText="1"/>
    </xf>
    <xf numFmtId="0" fontId="5" fillId="0" borderId="1" xfId="3" applyFont="1" applyAlignment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showGridLines="0" showZeros="0" tabSelected="1" topLeftCell="C1" zoomScaleNormal="100" zoomScaleSheetLayoutView="100" workbookViewId="0">
      <pane ySplit="8" topLeftCell="A33" activePane="bottomLeft" state="frozen"/>
      <selection pane="bottomLeft" activeCell="N29" sqref="N29"/>
    </sheetView>
  </sheetViews>
  <sheetFormatPr defaultRowHeight="14.4" x14ac:dyDescent="0.3"/>
  <cols>
    <col min="1" max="2" width="8.88671875" style="1" hidden="1"/>
    <col min="3" max="3" width="21.109375" style="1" customWidth="1"/>
    <col min="4" max="9" width="8.88671875" style="1" hidden="1"/>
    <col min="10" max="13" width="15.33203125" style="1" customWidth="1"/>
    <col min="14" max="14" width="11.109375" style="1" customWidth="1"/>
    <col min="15" max="15" width="8.88671875" style="1" customWidth="1"/>
    <col min="16" max="16" width="13.109375" style="1" bestFit="1" customWidth="1"/>
    <col min="17" max="16384" width="8.88671875" style="1"/>
  </cols>
  <sheetData>
    <row r="1" spans="1:15" ht="14.55" customHeight="1" x14ac:dyDescent="0.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"/>
    </row>
    <row r="2" spans="1:15" ht="15.6" x14ac:dyDescent="0.3">
      <c r="A2" s="47" t="s">
        <v>42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3"/>
    </row>
    <row r="3" spans="1:15" ht="15.6" x14ac:dyDescent="0.3">
      <c r="A3" s="9"/>
      <c r="B3" s="10"/>
      <c r="C3" s="49" t="s">
        <v>41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10"/>
      <c r="O3" s="3"/>
    </row>
    <row r="4" spans="1:15" ht="15.15" customHeight="1" x14ac:dyDescent="0.3">
      <c r="A4" s="7"/>
      <c r="B4" s="8"/>
      <c r="C4" s="50" t="s">
        <v>60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8"/>
      <c r="O4" s="3"/>
    </row>
    <row r="5" spans="1:15" ht="15.75" customHeight="1" x14ac:dyDescent="0.3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3"/>
    </row>
    <row r="6" spans="1:15" ht="12.75" customHeight="1" x14ac:dyDescent="0.3">
      <c r="A6" s="51" t="s">
        <v>45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3"/>
    </row>
    <row r="7" spans="1:15" ht="30" customHeight="1" x14ac:dyDescent="0.3">
      <c r="A7" s="39" t="s">
        <v>0</v>
      </c>
      <c r="B7" s="41" t="s">
        <v>0</v>
      </c>
      <c r="C7" s="43" t="s">
        <v>1</v>
      </c>
      <c r="D7" s="45" t="s">
        <v>0</v>
      </c>
      <c r="E7" s="33" t="s">
        <v>2</v>
      </c>
      <c r="F7" s="34"/>
      <c r="G7" s="34"/>
      <c r="H7" s="33" t="s">
        <v>3</v>
      </c>
      <c r="I7" s="34"/>
      <c r="J7" s="35" t="s">
        <v>4</v>
      </c>
      <c r="K7" s="35" t="s">
        <v>5</v>
      </c>
      <c r="L7" s="35" t="s">
        <v>6</v>
      </c>
      <c r="M7" s="37" t="s">
        <v>44</v>
      </c>
      <c r="N7" s="27" t="s">
        <v>43</v>
      </c>
      <c r="O7" s="3"/>
    </row>
    <row r="8" spans="1:15" x14ac:dyDescent="0.3">
      <c r="A8" s="40"/>
      <c r="B8" s="42"/>
      <c r="C8" s="44"/>
      <c r="D8" s="46"/>
      <c r="E8" s="4" t="s">
        <v>0</v>
      </c>
      <c r="F8" s="4" t="s">
        <v>0</v>
      </c>
      <c r="G8" s="4" t="s">
        <v>0</v>
      </c>
      <c r="H8" s="4" t="s">
        <v>0</v>
      </c>
      <c r="I8" s="4" t="s">
        <v>0</v>
      </c>
      <c r="J8" s="36"/>
      <c r="K8" s="36"/>
      <c r="L8" s="36"/>
      <c r="M8" s="38"/>
      <c r="N8" s="28"/>
      <c r="O8" s="3"/>
    </row>
    <row r="9" spans="1:15" x14ac:dyDescent="0.3">
      <c r="A9" s="11" t="s">
        <v>7</v>
      </c>
      <c r="B9" s="12" t="s">
        <v>8</v>
      </c>
      <c r="C9" s="11" t="s">
        <v>7</v>
      </c>
      <c r="D9" s="11"/>
      <c r="E9" s="13"/>
      <c r="F9" s="11"/>
      <c r="G9" s="11"/>
      <c r="H9" s="11"/>
      <c r="I9" s="11"/>
      <c r="J9" s="24">
        <v>36916000</v>
      </c>
      <c r="K9" s="14">
        <f t="shared" ref="K9:K51" si="0">L9-J9</f>
        <v>4869000</v>
      </c>
      <c r="L9" s="14">
        <v>41785000</v>
      </c>
      <c r="M9" s="14">
        <v>45188554.100000001</v>
      </c>
      <c r="N9" s="15">
        <f t="shared" ref="N9:N19" si="1">M9/L9</f>
        <v>1.0814539691276774</v>
      </c>
      <c r="O9" s="3"/>
    </row>
    <row r="10" spans="1:15" x14ac:dyDescent="0.3">
      <c r="A10" s="11" t="s">
        <v>9</v>
      </c>
      <c r="B10" s="12" t="s">
        <v>8</v>
      </c>
      <c r="C10" s="11" t="s">
        <v>9</v>
      </c>
      <c r="D10" s="11"/>
      <c r="E10" s="13"/>
      <c r="F10" s="11"/>
      <c r="G10" s="11"/>
      <c r="H10" s="11"/>
      <c r="I10" s="11"/>
      <c r="J10" s="24">
        <v>260000</v>
      </c>
      <c r="K10" s="14">
        <f t="shared" si="0"/>
        <v>0</v>
      </c>
      <c r="L10" s="14">
        <v>260000</v>
      </c>
      <c r="M10" s="14">
        <v>236969.61</v>
      </c>
      <c r="N10" s="15">
        <f t="shared" si="1"/>
        <v>0.9114215769230769</v>
      </c>
      <c r="O10" s="3"/>
    </row>
    <row r="11" spans="1:15" x14ac:dyDescent="0.3">
      <c r="A11" s="11" t="s">
        <v>10</v>
      </c>
      <c r="B11" s="12" t="s">
        <v>8</v>
      </c>
      <c r="C11" s="11" t="s">
        <v>10</v>
      </c>
      <c r="D11" s="11"/>
      <c r="E11" s="13"/>
      <c r="F11" s="11"/>
      <c r="G11" s="11"/>
      <c r="H11" s="11"/>
      <c r="I11" s="11"/>
      <c r="J11" s="24">
        <v>360000</v>
      </c>
      <c r="K11" s="14">
        <f t="shared" si="0"/>
        <v>349000</v>
      </c>
      <c r="L11" s="14">
        <v>709000</v>
      </c>
      <c r="M11" s="14">
        <v>716951.02</v>
      </c>
      <c r="N11" s="15">
        <f t="shared" si="1"/>
        <v>1.0112144146685473</v>
      </c>
      <c r="O11" s="3"/>
    </row>
    <row r="12" spans="1:15" x14ac:dyDescent="0.3">
      <c r="A12" s="11"/>
      <c r="B12" s="12"/>
      <c r="C12" s="18" t="s">
        <v>53</v>
      </c>
      <c r="D12" s="11"/>
      <c r="E12" s="13"/>
      <c r="F12" s="11"/>
      <c r="G12" s="11"/>
      <c r="H12" s="11"/>
      <c r="I12" s="11"/>
      <c r="J12" s="24">
        <v>300000</v>
      </c>
      <c r="K12" s="14">
        <f t="shared" si="0"/>
        <v>-293000</v>
      </c>
      <c r="L12" s="14">
        <v>7000</v>
      </c>
      <c r="M12" s="14">
        <v>20439.72</v>
      </c>
      <c r="N12" s="15">
        <f t="shared" si="1"/>
        <v>2.9199600000000001</v>
      </c>
      <c r="O12" s="3"/>
    </row>
    <row r="13" spans="1:15" x14ac:dyDescent="0.3">
      <c r="A13" s="11"/>
      <c r="B13" s="12"/>
      <c r="C13" s="18" t="s">
        <v>54</v>
      </c>
      <c r="D13" s="11"/>
      <c r="E13" s="13"/>
      <c r="F13" s="11"/>
      <c r="G13" s="11"/>
      <c r="H13" s="11"/>
      <c r="I13" s="11"/>
      <c r="J13" s="24">
        <v>1100000</v>
      </c>
      <c r="K13" s="14">
        <f t="shared" si="0"/>
        <v>89000</v>
      </c>
      <c r="L13" s="14">
        <v>1189000</v>
      </c>
      <c r="M13" s="14">
        <v>1216931.5</v>
      </c>
      <c r="N13" s="15">
        <f t="shared" si="1"/>
        <v>1.0234915895710681</v>
      </c>
      <c r="O13" s="3"/>
    </row>
    <row r="14" spans="1:15" x14ac:dyDescent="0.3">
      <c r="A14" s="11"/>
      <c r="B14" s="12"/>
      <c r="C14" s="18" t="s">
        <v>55</v>
      </c>
      <c r="D14" s="11"/>
      <c r="E14" s="13"/>
      <c r="F14" s="11"/>
      <c r="G14" s="11"/>
      <c r="H14" s="11"/>
      <c r="I14" s="11"/>
      <c r="J14" s="24">
        <v>1250000</v>
      </c>
      <c r="K14" s="14">
        <f t="shared" si="0"/>
        <v>569000</v>
      </c>
      <c r="L14" s="14">
        <v>1819000</v>
      </c>
      <c r="M14" s="14">
        <v>1996657.74</v>
      </c>
      <c r="N14" s="15">
        <f t="shared" si="1"/>
        <v>1.0976678064870808</v>
      </c>
      <c r="O14" s="3"/>
    </row>
    <row r="15" spans="1:15" x14ac:dyDescent="0.3">
      <c r="A15" s="11" t="s">
        <v>11</v>
      </c>
      <c r="B15" s="12" t="s">
        <v>8</v>
      </c>
      <c r="C15" s="11" t="s">
        <v>11</v>
      </c>
      <c r="D15" s="11"/>
      <c r="E15" s="13"/>
      <c r="F15" s="11"/>
      <c r="G15" s="11"/>
      <c r="H15" s="11"/>
      <c r="I15" s="11"/>
      <c r="J15" s="24">
        <v>3640000</v>
      </c>
      <c r="K15" s="14">
        <f t="shared" si="0"/>
        <v>0</v>
      </c>
      <c r="L15" s="14">
        <v>3640000</v>
      </c>
      <c r="M15" s="14">
        <v>3867959.48</v>
      </c>
      <c r="N15" s="15">
        <f t="shared" si="1"/>
        <v>1.0626262307692307</v>
      </c>
      <c r="O15" s="3"/>
    </row>
    <row r="16" spans="1:15" x14ac:dyDescent="0.3">
      <c r="A16" s="11" t="s">
        <v>12</v>
      </c>
      <c r="B16" s="12" t="s">
        <v>8</v>
      </c>
      <c r="C16" s="11" t="s">
        <v>12</v>
      </c>
      <c r="D16" s="11"/>
      <c r="E16" s="13"/>
      <c r="F16" s="11"/>
      <c r="G16" s="11"/>
      <c r="H16" s="11"/>
      <c r="I16" s="11"/>
      <c r="J16" s="24">
        <v>17000</v>
      </c>
      <c r="K16" s="14">
        <f t="shared" si="0"/>
        <v>0</v>
      </c>
      <c r="L16" s="14">
        <v>17000</v>
      </c>
      <c r="M16" s="14">
        <v>22348.58</v>
      </c>
      <c r="N16" s="15">
        <f t="shared" si="1"/>
        <v>1.3146223529411765</v>
      </c>
      <c r="O16" s="3"/>
    </row>
    <row r="17" spans="1:15" x14ac:dyDescent="0.3">
      <c r="A17" s="11" t="s">
        <v>13</v>
      </c>
      <c r="B17" s="12" t="s">
        <v>8</v>
      </c>
      <c r="C17" s="11" t="s">
        <v>13</v>
      </c>
      <c r="D17" s="11"/>
      <c r="E17" s="13"/>
      <c r="F17" s="11"/>
      <c r="G17" s="11"/>
      <c r="H17" s="11"/>
      <c r="I17" s="11"/>
      <c r="J17" s="24">
        <v>3774000</v>
      </c>
      <c r="K17" s="14">
        <f t="shared" si="0"/>
        <v>0</v>
      </c>
      <c r="L17" s="14">
        <v>3774000</v>
      </c>
      <c r="M17" s="14">
        <v>4017535.72</v>
      </c>
      <c r="N17" s="15">
        <f t="shared" si="1"/>
        <v>1.0645298675145733</v>
      </c>
      <c r="O17" s="3"/>
    </row>
    <row r="18" spans="1:15" x14ac:dyDescent="0.3">
      <c r="A18" s="11" t="s">
        <v>14</v>
      </c>
      <c r="B18" s="12" t="s">
        <v>8</v>
      </c>
      <c r="C18" s="11" t="s">
        <v>14</v>
      </c>
      <c r="D18" s="11"/>
      <c r="E18" s="13"/>
      <c r="F18" s="11"/>
      <c r="G18" s="11"/>
      <c r="H18" s="11"/>
      <c r="I18" s="11"/>
      <c r="J18" s="24">
        <v>-452000</v>
      </c>
      <c r="K18" s="14">
        <f t="shared" si="0"/>
        <v>0</v>
      </c>
      <c r="L18" s="14">
        <v>-452000</v>
      </c>
      <c r="M18" s="14">
        <v>-421022.36</v>
      </c>
      <c r="N18" s="15">
        <f t="shared" si="1"/>
        <v>0.93146539823008845</v>
      </c>
      <c r="O18" s="3"/>
    </row>
    <row r="19" spans="1:15" x14ac:dyDescent="0.3">
      <c r="A19" s="11" t="s">
        <v>15</v>
      </c>
      <c r="B19" s="12" t="s">
        <v>8</v>
      </c>
      <c r="C19" s="11" t="s">
        <v>15</v>
      </c>
      <c r="D19" s="11"/>
      <c r="E19" s="13"/>
      <c r="F19" s="11"/>
      <c r="G19" s="11"/>
      <c r="H19" s="11"/>
      <c r="I19" s="11"/>
      <c r="J19" s="24">
        <v>559000</v>
      </c>
      <c r="K19" s="14">
        <f t="shared" si="0"/>
        <v>-64000</v>
      </c>
      <c r="L19" s="14">
        <v>495000</v>
      </c>
      <c r="M19" s="14">
        <v>495333.5</v>
      </c>
      <c r="N19" s="15">
        <f t="shared" si="1"/>
        <v>1.0006737373737373</v>
      </c>
      <c r="O19" s="3"/>
    </row>
    <row r="20" spans="1:15" x14ac:dyDescent="0.3">
      <c r="A20" s="11" t="s">
        <v>16</v>
      </c>
      <c r="B20" s="12" t="s">
        <v>8</v>
      </c>
      <c r="C20" s="11" t="s">
        <v>16</v>
      </c>
      <c r="D20" s="11"/>
      <c r="E20" s="13"/>
      <c r="F20" s="11"/>
      <c r="G20" s="11"/>
      <c r="H20" s="11"/>
      <c r="I20" s="11"/>
      <c r="J20" s="24">
        <v>13104000</v>
      </c>
      <c r="K20" s="14">
        <f t="shared" si="0"/>
        <v>2667000</v>
      </c>
      <c r="L20" s="14">
        <v>15771000</v>
      </c>
      <c r="M20" s="14">
        <v>16115759.91</v>
      </c>
      <c r="N20" s="15">
        <f>M20/L20</f>
        <v>1.0218603709339928</v>
      </c>
      <c r="O20" s="3"/>
    </row>
    <row r="21" spans="1:15" x14ac:dyDescent="0.3">
      <c r="A21" s="11" t="s">
        <v>17</v>
      </c>
      <c r="B21" s="12" t="s">
        <v>8</v>
      </c>
      <c r="C21" s="11" t="s">
        <v>17</v>
      </c>
      <c r="D21" s="11"/>
      <c r="E21" s="13"/>
      <c r="F21" s="11"/>
      <c r="G21" s="11"/>
      <c r="H21" s="11"/>
      <c r="I21" s="11"/>
      <c r="J21" s="24">
        <v>12572000</v>
      </c>
      <c r="K21" s="14">
        <f t="shared" si="0"/>
        <v>-8171000</v>
      </c>
      <c r="L21" s="14">
        <v>4401000</v>
      </c>
      <c r="M21" s="14">
        <v>4503198.3899999997</v>
      </c>
      <c r="N21" s="15">
        <f>M21/L21</f>
        <v>1.0232216291751874</v>
      </c>
      <c r="O21" s="3"/>
    </row>
    <row r="22" spans="1:15" x14ac:dyDescent="0.3">
      <c r="A22" s="11" t="s">
        <v>18</v>
      </c>
      <c r="B22" s="12" t="s">
        <v>8</v>
      </c>
      <c r="C22" s="11" t="s">
        <v>18</v>
      </c>
      <c r="D22" s="11"/>
      <c r="E22" s="13"/>
      <c r="F22" s="11"/>
      <c r="G22" s="11"/>
      <c r="H22" s="11"/>
      <c r="I22" s="11"/>
      <c r="J22" s="24">
        <v>7873000</v>
      </c>
      <c r="K22" s="14">
        <f t="shared" si="0"/>
        <v>-1143000</v>
      </c>
      <c r="L22" s="14">
        <v>6730000</v>
      </c>
      <c r="M22" s="14">
        <v>6853025.3300000001</v>
      </c>
      <c r="N22" s="15">
        <f>M22/L22</f>
        <v>1.0182801381872215</v>
      </c>
      <c r="O22" s="3"/>
    </row>
    <row r="23" spans="1:15" x14ac:dyDescent="0.3">
      <c r="A23" s="11" t="s">
        <v>19</v>
      </c>
      <c r="B23" s="12" t="s">
        <v>8</v>
      </c>
      <c r="C23" s="11" t="s">
        <v>19</v>
      </c>
      <c r="D23" s="11"/>
      <c r="E23" s="13"/>
      <c r="F23" s="11"/>
      <c r="G23" s="11"/>
      <c r="H23" s="11"/>
      <c r="I23" s="11"/>
      <c r="J23" s="24">
        <v>0</v>
      </c>
      <c r="K23" s="14">
        <f t="shared" si="0"/>
        <v>0</v>
      </c>
      <c r="L23" s="14">
        <v>0</v>
      </c>
      <c r="M23" s="14">
        <v>0</v>
      </c>
      <c r="N23" s="15"/>
      <c r="O23" s="3"/>
    </row>
    <row r="24" spans="1:15" x14ac:dyDescent="0.3">
      <c r="A24" s="11" t="s">
        <v>20</v>
      </c>
      <c r="B24" s="12" t="s">
        <v>8</v>
      </c>
      <c r="C24" s="11" t="s">
        <v>20</v>
      </c>
      <c r="D24" s="11"/>
      <c r="E24" s="13"/>
      <c r="F24" s="11"/>
      <c r="G24" s="11"/>
      <c r="H24" s="11"/>
      <c r="I24" s="11"/>
      <c r="J24" s="24">
        <v>790000</v>
      </c>
      <c r="K24" s="14">
        <f t="shared" si="0"/>
        <v>596000</v>
      </c>
      <c r="L24" s="14">
        <v>1386000</v>
      </c>
      <c r="M24" s="14">
        <v>1567837.4</v>
      </c>
      <c r="N24" s="15">
        <f>M24/L24</f>
        <v>1.1311958152958153</v>
      </c>
      <c r="O24" s="3"/>
    </row>
    <row r="25" spans="1:15" x14ac:dyDescent="0.3">
      <c r="A25" s="11" t="s">
        <v>21</v>
      </c>
      <c r="B25" s="12" t="s">
        <v>8</v>
      </c>
      <c r="C25" s="11" t="s">
        <v>21</v>
      </c>
      <c r="D25" s="11"/>
      <c r="E25" s="13"/>
      <c r="F25" s="11"/>
      <c r="G25" s="11"/>
      <c r="H25" s="11"/>
      <c r="I25" s="11"/>
      <c r="J25" s="24">
        <v>158000</v>
      </c>
      <c r="K25" s="14">
        <f t="shared" si="0"/>
        <v>0</v>
      </c>
      <c r="L25" s="14">
        <v>158000</v>
      </c>
      <c r="M25" s="14">
        <v>103641.88</v>
      </c>
      <c r="N25" s="15">
        <f t="shared" ref="N25:N31" si="2">M25/L25</f>
        <v>0.6559612658227848</v>
      </c>
      <c r="O25" s="3"/>
    </row>
    <row r="26" spans="1:15" hidden="1" x14ac:dyDescent="0.3">
      <c r="A26" s="11" t="s">
        <v>22</v>
      </c>
      <c r="B26" s="12" t="s">
        <v>8</v>
      </c>
      <c r="C26" s="11" t="s">
        <v>22</v>
      </c>
      <c r="D26" s="11"/>
      <c r="E26" s="13"/>
      <c r="F26" s="11"/>
      <c r="G26" s="11"/>
      <c r="H26" s="11"/>
      <c r="I26" s="11"/>
      <c r="J26" s="24"/>
      <c r="K26" s="14">
        <f t="shared" si="0"/>
        <v>0</v>
      </c>
      <c r="L26" s="14">
        <v>0</v>
      </c>
      <c r="M26" s="14">
        <v>0</v>
      </c>
      <c r="N26" s="15"/>
      <c r="O26" s="3"/>
    </row>
    <row r="27" spans="1:15" x14ac:dyDescent="0.3">
      <c r="A27" s="11" t="s">
        <v>23</v>
      </c>
      <c r="B27" s="12" t="s">
        <v>8</v>
      </c>
      <c r="C27" s="11" t="s">
        <v>23</v>
      </c>
      <c r="D27" s="11"/>
      <c r="E27" s="13"/>
      <c r="F27" s="11"/>
      <c r="G27" s="11"/>
      <c r="H27" s="11"/>
      <c r="I27" s="11"/>
      <c r="J27" s="24">
        <v>5000</v>
      </c>
      <c r="K27" s="14">
        <f t="shared" si="0"/>
        <v>37000</v>
      </c>
      <c r="L27" s="14">
        <v>42000</v>
      </c>
      <c r="M27" s="14">
        <v>42791.9</v>
      </c>
      <c r="N27" s="15">
        <f t="shared" si="2"/>
        <v>1.0188547619047619</v>
      </c>
      <c r="O27" s="3"/>
    </row>
    <row r="28" spans="1:15" x14ac:dyDescent="0.3">
      <c r="A28" s="11" t="s">
        <v>24</v>
      </c>
      <c r="B28" s="12" t="s">
        <v>8</v>
      </c>
      <c r="C28" s="11" t="s">
        <v>24</v>
      </c>
      <c r="D28" s="11"/>
      <c r="E28" s="13"/>
      <c r="F28" s="11"/>
      <c r="G28" s="11"/>
      <c r="H28" s="11"/>
      <c r="I28" s="11"/>
      <c r="J28" s="24">
        <v>291000</v>
      </c>
      <c r="K28" s="14">
        <f t="shared" si="0"/>
        <v>0</v>
      </c>
      <c r="L28" s="14">
        <v>291000</v>
      </c>
      <c r="M28" s="14">
        <v>295468.46000000002</v>
      </c>
      <c r="N28" s="15">
        <f t="shared" si="2"/>
        <v>1.0153555326460482</v>
      </c>
      <c r="O28" s="3"/>
    </row>
    <row r="29" spans="1:15" x14ac:dyDescent="0.3">
      <c r="A29" s="11"/>
      <c r="B29" s="12"/>
      <c r="C29" s="18" t="s">
        <v>51</v>
      </c>
      <c r="D29" s="11"/>
      <c r="E29" s="13"/>
      <c r="F29" s="11"/>
      <c r="G29" s="11"/>
      <c r="H29" s="11"/>
      <c r="I29" s="11"/>
      <c r="J29" s="24">
        <v>5000</v>
      </c>
      <c r="K29" s="14">
        <f t="shared" si="0"/>
        <v>-5000</v>
      </c>
      <c r="L29" s="14">
        <v>0</v>
      </c>
      <c r="M29" s="14">
        <v>0</v>
      </c>
      <c r="N29" s="15"/>
      <c r="O29" s="3"/>
    </row>
    <row r="30" spans="1:15" x14ac:dyDescent="0.3">
      <c r="A30" s="11" t="s">
        <v>25</v>
      </c>
      <c r="B30" s="12" t="s">
        <v>8</v>
      </c>
      <c r="C30" s="11" t="s">
        <v>25</v>
      </c>
      <c r="D30" s="11"/>
      <c r="E30" s="13"/>
      <c r="F30" s="11"/>
      <c r="G30" s="11"/>
      <c r="H30" s="11"/>
      <c r="I30" s="11"/>
      <c r="J30" s="24">
        <v>240000</v>
      </c>
      <c r="K30" s="14">
        <f t="shared" si="0"/>
        <v>525000</v>
      </c>
      <c r="L30" s="14">
        <v>765000</v>
      </c>
      <c r="M30" s="14">
        <v>805837.89</v>
      </c>
      <c r="N30" s="15">
        <f t="shared" si="2"/>
        <v>1.0533828627450981</v>
      </c>
      <c r="O30" s="3"/>
    </row>
    <row r="31" spans="1:15" x14ac:dyDescent="0.3">
      <c r="A31" s="11" t="s">
        <v>26</v>
      </c>
      <c r="B31" s="12" t="s">
        <v>8</v>
      </c>
      <c r="C31" s="11" t="s">
        <v>26</v>
      </c>
      <c r="D31" s="11"/>
      <c r="E31" s="13"/>
      <c r="F31" s="11"/>
      <c r="G31" s="11"/>
      <c r="H31" s="11"/>
      <c r="I31" s="11"/>
      <c r="J31" s="24">
        <v>100000</v>
      </c>
      <c r="K31" s="14">
        <f t="shared" si="0"/>
        <v>173000</v>
      </c>
      <c r="L31" s="14">
        <v>273000</v>
      </c>
      <c r="M31" s="14">
        <v>273896.31</v>
      </c>
      <c r="N31" s="15">
        <f t="shared" si="2"/>
        <v>1.0032831868131868</v>
      </c>
      <c r="O31" s="3"/>
    </row>
    <row r="32" spans="1:15" hidden="1" x14ac:dyDescent="0.3">
      <c r="A32" s="11" t="s">
        <v>27</v>
      </c>
      <c r="B32" s="12" t="s">
        <v>8</v>
      </c>
      <c r="C32" s="11" t="s">
        <v>27</v>
      </c>
      <c r="D32" s="11"/>
      <c r="E32" s="13"/>
      <c r="F32" s="11"/>
      <c r="G32" s="11"/>
      <c r="H32" s="11"/>
      <c r="I32" s="11"/>
      <c r="J32" s="24">
        <v>0</v>
      </c>
      <c r="K32" s="14">
        <f t="shared" si="0"/>
        <v>0</v>
      </c>
      <c r="L32" s="14">
        <v>0</v>
      </c>
      <c r="M32" s="14">
        <v>0</v>
      </c>
      <c r="N32" s="15"/>
      <c r="O32" s="3"/>
    </row>
    <row r="33" spans="1:15" x14ac:dyDescent="0.3">
      <c r="A33" s="11" t="s">
        <v>28</v>
      </c>
      <c r="B33" s="12" t="s">
        <v>8</v>
      </c>
      <c r="C33" s="11" t="s">
        <v>28</v>
      </c>
      <c r="D33" s="11"/>
      <c r="E33" s="13"/>
      <c r="F33" s="11"/>
      <c r="G33" s="11"/>
      <c r="H33" s="11"/>
      <c r="I33" s="11"/>
      <c r="J33" s="24">
        <v>67000</v>
      </c>
      <c r="K33" s="14">
        <f t="shared" si="0"/>
        <v>-59000</v>
      </c>
      <c r="L33" s="14">
        <v>8000</v>
      </c>
      <c r="M33" s="14">
        <v>7971.81</v>
      </c>
      <c r="N33" s="15">
        <f>M33/L33</f>
        <v>0.99647625000000006</v>
      </c>
      <c r="O33" s="3"/>
    </row>
    <row r="34" spans="1:15" x14ac:dyDescent="0.3">
      <c r="A34" s="11" t="s">
        <v>29</v>
      </c>
      <c r="B34" s="12" t="s">
        <v>8</v>
      </c>
      <c r="C34" s="11" t="s">
        <v>29</v>
      </c>
      <c r="D34" s="11"/>
      <c r="E34" s="13"/>
      <c r="F34" s="11"/>
      <c r="G34" s="11"/>
      <c r="H34" s="11"/>
      <c r="I34" s="11"/>
      <c r="J34" s="24">
        <v>20000</v>
      </c>
      <c r="K34" s="14">
        <f t="shared" si="0"/>
        <v>0</v>
      </c>
      <c r="L34" s="14">
        <v>20000</v>
      </c>
      <c r="M34" s="14">
        <v>27000</v>
      </c>
      <c r="N34" s="15">
        <f>M34/L34</f>
        <v>1.35</v>
      </c>
      <c r="O34" s="3"/>
    </row>
    <row r="35" spans="1:15" x14ac:dyDescent="0.3">
      <c r="A35" s="11" t="s">
        <v>30</v>
      </c>
      <c r="B35" s="12" t="s">
        <v>8</v>
      </c>
      <c r="C35" s="11" t="s">
        <v>30</v>
      </c>
      <c r="D35" s="11"/>
      <c r="E35" s="13"/>
      <c r="F35" s="11"/>
      <c r="G35" s="11"/>
      <c r="H35" s="11"/>
      <c r="I35" s="11"/>
      <c r="J35" s="24">
        <v>140000</v>
      </c>
      <c r="K35" s="14">
        <f t="shared" si="0"/>
        <v>-139000</v>
      </c>
      <c r="L35" s="14">
        <v>1000</v>
      </c>
      <c r="M35" s="14">
        <v>814.09</v>
      </c>
      <c r="N35" s="15">
        <f>M35/L35</f>
        <v>0.81408999999999998</v>
      </c>
      <c r="O35" s="3"/>
    </row>
    <row r="36" spans="1:15" ht="10.199999999999999" hidden="1" customHeight="1" x14ac:dyDescent="0.3">
      <c r="A36" s="11" t="s">
        <v>31</v>
      </c>
      <c r="B36" s="12" t="s">
        <v>8</v>
      </c>
      <c r="C36" s="11" t="s">
        <v>31</v>
      </c>
      <c r="D36" s="11"/>
      <c r="E36" s="13"/>
      <c r="F36" s="11"/>
      <c r="G36" s="11"/>
      <c r="H36" s="11"/>
      <c r="I36" s="11"/>
      <c r="J36" s="24"/>
      <c r="K36" s="14">
        <f t="shared" si="0"/>
        <v>0</v>
      </c>
      <c r="L36" s="14">
        <v>0</v>
      </c>
      <c r="M36" s="14">
        <v>0</v>
      </c>
      <c r="N36" s="15"/>
      <c r="O36" s="3"/>
    </row>
    <row r="37" spans="1:15" ht="21.6" customHeight="1" x14ac:dyDescent="0.3">
      <c r="A37" s="11" t="s">
        <v>32</v>
      </c>
      <c r="B37" s="12" t="s">
        <v>8</v>
      </c>
      <c r="C37" s="20" t="s">
        <v>58</v>
      </c>
      <c r="D37" s="21"/>
      <c r="E37" s="22"/>
      <c r="F37" s="21"/>
      <c r="G37" s="21"/>
      <c r="H37" s="21"/>
      <c r="I37" s="21"/>
      <c r="J37" s="25">
        <v>0</v>
      </c>
      <c r="K37" s="23">
        <f t="shared" si="0"/>
        <v>150000</v>
      </c>
      <c r="L37" s="23">
        <v>150000</v>
      </c>
      <c r="M37" s="23">
        <v>90273.26</v>
      </c>
      <c r="N37" s="15">
        <f>M37/L37</f>
        <v>0.60182173333333333</v>
      </c>
      <c r="O37" s="3"/>
    </row>
    <row r="38" spans="1:15" ht="23.4" hidden="1" customHeight="1" x14ac:dyDescent="0.3">
      <c r="A38" s="11"/>
      <c r="B38" s="12"/>
      <c r="C38" s="18" t="s">
        <v>50</v>
      </c>
      <c r="D38" s="11"/>
      <c r="E38" s="13"/>
      <c r="F38" s="11"/>
      <c r="G38" s="11"/>
      <c r="H38" s="11"/>
      <c r="I38" s="11"/>
      <c r="J38" s="24"/>
      <c r="K38" s="14">
        <f t="shared" si="0"/>
        <v>0</v>
      </c>
      <c r="L38" s="14">
        <v>0</v>
      </c>
      <c r="M38" s="14">
        <v>0</v>
      </c>
      <c r="N38" s="15"/>
      <c r="O38" s="3"/>
    </row>
    <row r="39" spans="1:15" hidden="1" x14ac:dyDescent="0.3">
      <c r="A39" s="11"/>
      <c r="B39" s="12"/>
      <c r="C39" s="18" t="s">
        <v>49</v>
      </c>
      <c r="D39" s="11"/>
      <c r="E39" s="13"/>
      <c r="F39" s="11"/>
      <c r="G39" s="11"/>
      <c r="H39" s="11"/>
      <c r="I39" s="11"/>
      <c r="J39" s="24"/>
      <c r="K39" s="14">
        <f t="shared" si="0"/>
        <v>0</v>
      </c>
      <c r="L39" s="14">
        <v>0</v>
      </c>
      <c r="M39" s="14">
        <v>0</v>
      </c>
      <c r="N39" s="15"/>
      <c r="O39" s="3"/>
    </row>
    <row r="40" spans="1:15" hidden="1" x14ac:dyDescent="0.3">
      <c r="A40" s="11"/>
      <c r="B40" s="12"/>
      <c r="C40" s="18" t="s">
        <v>52</v>
      </c>
      <c r="D40" s="11"/>
      <c r="E40" s="13"/>
      <c r="F40" s="11"/>
      <c r="G40" s="11"/>
      <c r="H40" s="11"/>
      <c r="I40" s="11"/>
      <c r="J40" s="24"/>
      <c r="K40" s="14">
        <f t="shared" si="0"/>
        <v>0</v>
      </c>
      <c r="L40" s="14">
        <v>0</v>
      </c>
      <c r="M40" s="14">
        <v>0</v>
      </c>
      <c r="N40" s="15"/>
      <c r="O40" s="3"/>
    </row>
    <row r="41" spans="1:15" x14ac:dyDescent="0.3">
      <c r="A41" s="11"/>
      <c r="B41" s="12"/>
      <c r="C41" s="18" t="s">
        <v>48</v>
      </c>
      <c r="D41" s="11"/>
      <c r="E41" s="13"/>
      <c r="F41" s="11"/>
      <c r="G41" s="11"/>
      <c r="H41" s="11"/>
      <c r="I41" s="11"/>
      <c r="J41" s="24">
        <v>0</v>
      </c>
      <c r="K41" s="14">
        <f t="shared" si="0"/>
        <v>0</v>
      </c>
      <c r="L41" s="14">
        <v>0</v>
      </c>
      <c r="M41" s="14">
        <v>0</v>
      </c>
      <c r="N41" s="15"/>
      <c r="O41" s="3"/>
    </row>
    <row r="42" spans="1:15" x14ac:dyDescent="0.3">
      <c r="A42" s="11" t="s">
        <v>33</v>
      </c>
      <c r="B42" s="12" t="s">
        <v>8</v>
      </c>
      <c r="C42" s="11" t="s">
        <v>33</v>
      </c>
      <c r="D42" s="11"/>
      <c r="E42" s="13"/>
      <c r="F42" s="11"/>
      <c r="G42" s="11"/>
      <c r="H42" s="11"/>
      <c r="I42" s="11"/>
      <c r="J42" s="24">
        <v>7590214</v>
      </c>
      <c r="K42" s="14">
        <f t="shared" si="0"/>
        <v>14922590.550000001</v>
      </c>
      <c r="L42" s="14">
        <v>22512804.550000001</v>
      </c>
      <c r="M42" s="14">
        <v>22512804.550000001</v>
      </c>
      <c r="N42" s="15">
        <f t="shared" ref="N41:N44" si="3">M42/L42</f>
        <v>1</v>
      </c>
      <c r="O42" s="3"/>
    </row>
    <row r="43" spans="1:15" ht="16.8" customHeight="1" x14ac:dyDescent="0.3">
      <c r="A43" s="11" t="s">
        <v>34</v>
      </c>
      <c r="B43" s="12" t="s">
        <v>8</v>
      </c>
      <c r="C43" s="11" t="s">
        <v>34</v>
      </c>
      <c r="D43" s="11"/>
      <c r="E43" s="13"/>
      <c r="F43" s="11"/>
      <c r="G43" s="11"/>
      <c r="H43" s="11"/>
      <c r="I43" s="11"/>
      <c r="J43" s="24">
        <v>26949072.620000001</v>
      </c>
      <c r="K43" s="14">
        <f t="shared" si="0"/>
        <v>-1759487.1000000015</v>
      </c>
      <c r="L43" s="14">
        <v>25189585.52</v>
      </c>
      <c r="M43" s="14">
        <v>25189585.52</v>
      </c>
      <c r="N43" s="15">
        <f t="shared" si="3"/>
        <v>1</v>
      </c>
      <c r="O43" s="3"/>
    </row>
    <row r="44" spans="1:15" x14ac:dyDescent="0.3">
      <c r="A44" s="11" t="s">
        <v>35</v>
      </c>
      <c r="B44" s="12" t="s">
        <v>8</v>
      </c>
      <c r="C44" s="18" t="s">
        <v>59</v>
      </c>
      <c r="D44" s="11"/>
      <c r="E44" s="13"/>
      <c r="F44" s="11"/>
      <c r="G44" s="11"/>
      <c r="H44" s="11"/>
      <c r="I44" s="11"/>
      <c r="J44" s="24">
        <v>273445457.27999997</v>
      </c>
      <c r="K44" s="14">
        <f t="shared" si="0"/>
        <v>-8540026.5199999809</v>
      </c>
      <c r="L44" s="14">
        <v>264905430.75999999</v>
      </c>
      <c r="M44" s="14">
        <v>264905430.75999999</v>
      </c>
      <c r="N44" s="15">
        <f t="shared" si="3"/>
        <v>1</v>
      </c>
      <c r="O44" s="3"/>
    </row>
    <row r="45" spans="1:15" x14ac:dyDescent="0.3">
      <c r="A45" s="11" t="s">
        <v>36</v>
      </c>
      <c r="B45" s="12" t="s">
        <v>8</v>
      </c>
      <c r="C45" s="11" t="s">
        <v>36</v>
      </c>
      <c r="D45" s="11"/>
      <c r="E45" s="13"/>
      <c r="F45" s="11"/>
      <c r="G45" s="11"/>
      <c r="H45" s="11"/>
      <c r="I45" s="11"/>
      <c r="J45" s="24">
        <v>8747495.3499999996</v>
      </c>
      <c r="K45" s="14">
        <f t="shared" si="0"/>
        <v>-421668.00999999978</v>
      </c>
      <c r="L45" s="14">
        <v>8325827.3399999999</v>
      </c>
      <c r="M45" s="14">
        <v>8325827.3399999999</v>
      </c>
      <c r="N45" s="15">
        <f>M45/L45</f>
        <v>1</v>
      </c>
      <c r="O45" s="3"/>
    </row>
    <row r="46" spans="1:15" ht="13.8" customHeight="1" x14ac:dyDescent="0.3">
      <c r="A46" s="11" t="s">
        <v>37</v>
      </c>
      <c r="B46" s="12" t="s">
        <v>8</v>
      </c>
      <c r="C46" s="11" t="s">
        <v>37</v>
      </c>
      <c r="D46" s="11"/>
      <c r="E46" s="13"/>
      <c r="F46" s="11"/>
      <c r="G46" s="11"/>
      <c r="H46" s="11"/>
      <c r="I46" s="11"/>
      <c r="J46" s="24">
        <v>0</v>
      </c>
      <c r="K46" s="14">
        <f t="shared" si="0"/>
        <v>11123000</v>
      </c>
      <c r="L46" s="14">
        <v>11123000</v>
      </c>
      <c r="M46" s="14">
        <v>10205995.439999999</v>
      </c>
      <c r="N46" s="15">
        <f>M46/L46</f>
        <v>0.91755780275105636</v>
      </c>
      <c r="O46" s="3"/>
    </row>
    <row r="47" spans="1:15" x14ac:dyDescent="0.3">
      <c r="A47" s="11" t="s">
        <v>38</v>
      </c>
      <c r="B47" s="12" t="s">
        <v>8</v>
      </c>
      <c r="C47" s="11" t="s">
        <v>38</v>
      </c>
      <c r="D47" s="11"/>
      <c r="E47" s="13"/>
      <c r="F47" s="11"/>
      <c r="G47" s="11"/>
      <c r="H47" s="11"/>
      <c r="I47" s="11"/>
      <c r="J47" s="24">
        <v>200</v>
      </c>
      <c r="K47" s="14">
        <f t="shared" si="0"/>
        <v>0</v>
      </c>
      <c r="L47" s="14">
        <v>200</v>
      </c>
      <c r="M47" s="14">
        <v>0</v>
      </c>
      <c r="N47" s="15">
        <f>M47/L47</f>
        <v>0</v>
      </c>
      <c r="O47" s="3"/>
    </row>
    <row r="48" spans="1:15" hidden="1" x14ac:dyDescent="0.3">
      <c r="A48" s="11"/>
      <c r="B48" s="12"/>
      <c r="C48" s="18" t="s">
        <v>47</v>
      </c>
      <c r="D48" s="11"/>
      <c r="E48" s="13"/>
      <c r="F48" s="11"/>
      <c r="G48" s="11"/>
      <c r="H48" s="11"/>
      <c r="I48" s="11"/>
      <c r="J48" s="24"/>
      <c r="K48" s="14">
        <f t="shared" si="0"/>
        <v>0</v>
      </c>
      <c r="L48" s="14">
        <v>0</v>
      </c>
      <c r="M48" s="14">
        <v>0</v>
      </c>
      <c r="N48" s="15"/>
      <c r="O48" s="3"/>
    </row>
    <row r="49" spans="1:16" x14ac:dyDescent="0.3">
      <c r="A49" s="11" t="s">
        <v>39</v>
      </c>
      <c r="B49" s="12" t="s">
        <v>8</v>
      </c>
      <c r="C49" s="11" t="s">
        <v>39</v>
      </c>
      <c r="D49" s="11"/>
      <c r="E49" s="13"/>
      <c r="F49" s="11"/>
      <c r="G49" s="11"/>
      <c r="H49" s="11"/>
      <c r="I49" s="11"/>
      <c r="J49" s="24">
        <v>0</v>
      </c>
      <c r="K49" s="14">
        <f t="shared" si="0"/>
        <v>358817.49</v>
      </c>
      <c r="L49" s="14">
        <v>358817.49</v>
      </c>
      <c r="M49" s="14">
        <v>358817.49</v>
      </c>
      <c r="N49" s="15">
        <f>M49/L49</f>
        <v>1</v>
      </c>
      <c r="O49" s="3"/>
    </row>
    <row r="50" spans="1:16" x14ac:dyDescent="0.3">
      <c r="A50" s="11"/>
      <c r="B50" s="12"/>
      <c r="C50" s="18" t="s">
        <v>57</v>
      </c>
      <c r="D50" s="11"/>
      <c r="E50" s="13"/>
      <c r="F50" s="11"/>
      <c r="G50" s="11"/>
      <c r="H50" s="11"/>
      <c r="I50" s="11"/>
      <c r="J50" s="24"/>
      <c r="K50" s="14"/>
      <c r="L50" s="14"/>
      <c r="M50" s="14">
        <v>96347.15</v>
      </c>
      <c r="N50" s="15"/>
      <c r="O50" s="3"/>
    </row>
    <row r="51" spans="1:16" x14ac:dyDescent="0.3">
      <c r="A51" s="11" t="s">
        <v>46</v>
      </c>
      <c r="B51" s="12"/>
      <c r="C51" s="18" t="s">
        <v>56</v>
      </c>
      <c r="D51" s="11"/>
      <c r="E51" s="13"/>
      <c r="F51" s="11"/>
      <c r="G51" s="11"/>
      <c r="H51" s="11"/>
      <c r="I51" s="11"/>
      <c r="J51" s="24"/>
      <c r="K51" s="14">
        <f t="shared" si="0"/>
        <v>0</v>
      </c>
      <c r="L51" s="14">
        <v>0</v>
      </c>
      <c r="M51" s="14">
        <v>0</v>
      </c>
      <c r="N51" s="15"/>
      <c r="O51" s="3"/>
    </row>
    <row r="52" spans="1:16" ht="12.75" customHeight="1" x14ac:dyDescent="0.3">
      <c r="A52" s="29" t="s">
        <v>40</v>
      </c>
      <c r="B52" s="30"/>
      <c r="C52" s="30"/>
      <c r="D52" s="30"/>
      <c r="E52" s="30"/>
      <c r="F52" s="30"/>
      <c r="G52" s="30"/>
      <c r="H52" s="16"/>
      <c r="I52" s="16"/>
      <c r="J52" s="26">
        <f>J9+J10+J11+J15+J16+J17+J18+J19+J20+J21+J22+J23+J24+J25+J26+J27+J28+J30+J31+J32+J33+J34+J35+J36+J37+J42+J43+J44+J45+J46+J47+J49+J12+J38+J39+J48+J51+J41+J29+J13+J14</f>
        <v>399821439.25</v>
      </c>
      <c r="K52" s="17">
        <f>K9+K10+K11+K15+K16+K17+K18+K19+K20+K21+K22+K23+K24+K25+K26+K27+K28+K30+K31+K32+K33+K34+K35+K36+K37+K42+K43+K44+K45+K46+K47+K49+K51+K39+K38+K48+K12+K41+K40+K29+K13+K14+K50</f>
        <v>15833226.410000019</v>
      </c>
      <c r="L52" s="17">
        <f>L9+L10+L11+L15+L16+L17+L18+L19+L20+L21+L22+L23+L24+L25+L26+L27+L28+L30+L31+L32+L33+L34+L35+L36+L37+L42+L43+L44+L45+L46+L47+L49+L51+L39+L38+L48+L12+L41+L40+L29+L13+L14+L50</f>
        <v>415654665.65999997</v>
      </c>
      <c r="M52" s="17">
        <f>M9+M10+M11+M15+M16+M17+M18+M19+M20+M21+M22+M23+M24+M25+M26+M27+M28+M30+M31+M32+M33+M34+M35+M36+M37+M42+M43+M44+M45+M46+M47+M49+M51+M39+M38+M48+M12+M41+M40+M29+M13+M14+M50</f>
        <v>419640983.49000001</v>
      </c>
      <c r="N52" s="15">
        <f>M52/L52</f>
        <v>1.0095904561149827</v>
      </c>
      <c r="O52" s="3"/>
      <c r="P52" s="19"/>
    </row>
    <row r="53" spans="1:16" ht="12.75" customHeight="1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6" x14ac:dyDescent="0.3">
      <c r="A54" s="3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2"/>
      <c r="O54" s="3"/>
    </row>
    <row r="56" spans="1:16" x14ac:dyDescent="0.3">
      <c r="K56" s="19"/>
    </row>
  </sheetData>
  <mergeCells count="18">
    <mergeCell ref="A1:N1"/>
    <mergeCell ref="A2:N2"/>
    <mergeCell ref="C3:M3"/>
    <mergeCell ref="C4:M4"/>
    <mergeCell ref="A6:N6"/>
    <mergeCell ref="N7:N8"/>
    <mergeCell ref="A52:G52"/>
    <mergeCell ref="A54:M54"/>
    <mergeCell ref="H7:I7"/>
    <mergeCell ref="J7:J8"/>
    <mergeCell ref="K7:K8"/>
    <mergeCell ref="L7:L8"/>
    <mergeCell ref="M7:M8"/>
    <mergeCell ref="A7:A8"/>
    <mergeCell ref="B7:B8"/>
    <mergeCell ref="C7:C8"/>
    <mergeCell ref="D7:D8"/>
    <mergeCell ref="E7:G7"/>
  </mergeCells>
  <pageMargins left="0.78740157480314965" right="0.39370078740157483" top="0.59055118110236227" bottom="0.39370078740157483" header="0.39370078740157483" footer="0.39370078740157483"/>
  <pageSetup paperSize="9" scale="9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24.01.2018 18:10:23)&lt;/VariantName&gt;&#10;  &lt;VariantLink&gt;305770229&lt;/VariantLink&gt;&#10;  &lt;SvodReportLink xsi:nil=&quot;true&quot; /&gt;&#10;  &lt;ReportLink&gt;244923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543F0BE-BB22-4464-B05B-B36D9DB084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Мощенко Татьяна Николаевна</dc:creator>
  <cp:lastModifiedBy>Мощенко Татьяна Николаевна</cp:lastModifiedBy>
  <cp:lastPrinted>2021-03-22T12:19:42Z</cp:lastPrinted>
  <dcterms:created xsi:type="dcterms:W3CDTF">2021-03-15T12:05:39Z</dcterms:created>
  <dcterms:modified xsi:type="dcterms:W3CDTF">2025-04-02T08:10:04Z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24.01.2018 18_10_23)(4).xlsx</vt:lpwstr>
  </property>
  <property fmtid="{D5CDD505-2E9C-101B-9397-08002B2CF9AE}" pid="3" name="Название отчета">
    <vt:lpwstr>Вариант (новый от 24.01.2018 18_10_23)(4).xlsx</vt:lpwstr>
  </property>
  <property fmtid="{D5CDD505-2E9C-101B-9397-08002B2CF9AE}" pid="4" name="Версия клиента">
    <vt:lpwstr>20.2.16.1260 (.NET 4.7.2)</vt:lpwstr>
  </property>
  <property fmtid="{D5CDD505-2E9C-101B-9397-08002B2CF9AE}" pid="5" name="Версия базы">
    <vt:lpwstr>20.2.2560.1348721555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pos_31_01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